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Főlap" sheetId="1" r:id="rId1"/>
    <sheet name="kódtáblázat" sheetId="2" r:id="rId2"/>
    <sheet name="segédtábla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Kaptai ?gnes</author>
  </authors>
  <commentList>
    <comment ref="D2" authorId="0">
      <text>
        <r>
          <rPr>
            <b/>
            <sz val="8"/>
            <rFont val="Tahoma"/>
            <family val="0"/>
          </rPr>
          <t xml:space="preserve">Vázlatosan, elsősorban a tájegység megjelölésével
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Kaptai ?gnes</author>
  </authors>
  <commentList>
    <comment ref="E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Szecsődy Tamás:
A Főlapot kell tölteni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Szecsődy Tamás:
A Főlapot kell tölteni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<sst xmlns="http://schemas.openxmlformats.org/spreadsheetml/2006/main" count="1587" uniqueCount="634">
  <si>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</si>
  <si>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</si>
  <si>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</si>
  <si>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</si>
  <si>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</si>
  <si>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</si>
  <si>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</si>
  <si>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</si>
  <si>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</si>
  <si>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</si>
  <si>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</si>
  <si>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</si>
  <si>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</si>
  <si>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</si>
  <si>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</si>
  <si>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</si>
  <si>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</si>
  <si>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</si>
  <si>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</si>
  <si>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</si>
  <si>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</si>
  <si>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</si>
  <si>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</si>
  <si>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</si>
  <si>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</si>
  <si>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</si>
  <si>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</si>
  <si>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</si>
  <si>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</si>
  <si>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</si>
  <si>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</si>
  <si>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</si>
  <si>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</si>
  <si>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</si>
  <si>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</si>
  <si>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</si>
  <si>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</si>
  <si>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</si>
  <si>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</si>
  <si>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</si>
  <si>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</si>
  <si>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</si>
  <si>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</si>
  <si>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</si>
  <si>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</si>
  <si>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</si>
  <si>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</si>
  <si>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</si>
  <si>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</si>
  <si>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</si>
  <si>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</si>
  <si>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</si>
  <si>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</si>
  <si>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</si>
  <si>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</si>
  <si>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</si>
  <si>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</si>
  <si>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</si>
  <si>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</si>
  <si>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</si>
  <si>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</si>
  <si>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</si>
  <si>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</si>
  <si>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MZST pont</t>
  </si>
  <si>
    <t>1</t>
  </si>
  <si>
    <t>Borsos G.</t>
  </si>
  <si>
    <t>Bakos Dorottya</t>
  </si>
  <si>
    <t>Balás Bence</t>
  </si>
  <si>
    <t>Balás Marianna</t>
  </si>
  <si>
    <t>Bartosné Kivés Hajnal</t>
  </si>
  <si>
    <t>Benedekné dr.Bodnár Katalin</t>
  </si>
  <si>
    <t>Benyeda József</t>
  </si>
  <si>
    <t>Bolobás Zsuzsa</t>
  </si>
  <si>
    <t>Borsos Gábor</t>
  </si>
  <si>
    <t>Borsos Dominik</t>
  </si>
  <si>
    <t>Borsosné Márton Ibolya</t>
  </si>
  <si>
    <t xml:space="preserve">Buzás Jánosné </t>
  </si>
  <si>
    <t>Csányi Zsuzsanna</t>
  </si>
  <si>
    <t>Csányiné Dr.Winkler Zsuzsa</t>
  </si>
  <si>
    <t>Csiszárik Imréné</t>
  </si>
  <si>
    <t>Faragó Sándor</t>
  </si>
  <si>
    <t>Faragó Sándorné</t>
  </si>
  <si>
    <t>F.né Martos Andrea</t>
  </si>
  <si>
    <t>Farkas László dr.</t>
  </si>
  <si>
    <t>Filep Józsefné</t>
  </si>
  <si>
    <t>Fodor Tibor</t>
  </si>
  <si>
    <t>Fodor Tiborné</t>
  </si>
  <si>
    <t>Göröcs Noémi</t>
  </si>
  <si>
    <t>Hegedűs Györgyné</t>
  </si>
  <si>
    <t xml:space="preserve">Horváth L. János </t>
  </si>
  <si>
    <t>Horváthné Török Zsuzsa</t>
  </si>
  <si>
    <t>Iszlai Ágnes</t>
  </si>
  <si>
    <t>Jankus József</t>
  </si>
  <si>
    <t>Jankus Józsefné</t>
  </si>
  <si>
    <t>Kapuy Jánosné</t>
  </si>
  <si>
    <t xml:space="preserve">Kemény András  </t>
  </si>
  <si>
    <t>Kerekes Zsolt</t>
  </si>
  <si>
    <t>Kiss Mária</t>
  </si>
  <si>
    <t>Koromházi Bea</t>
  </si>
  <si>
    <t>Korompai Ákos</t>
  </si>
  <si>
    <t>Koszovácz Erzsébet</t>
  </si>
  <si>
    <t>Lesták Ferenc</t>
  </si>
  <si>
    <t>Lesták Lóránd</t>
  </si>
  <si>
    <t>Lugosiné Gecser Ilona</t>
  </si>
  <si>
    <t>Malek Gabriella</t>
  </si>
  <si>
    <t xml:space="preserve">Marsovszky Miklós </t>
  </si>
  <si>
    <t xml:space="preserve">Marsovszky Miklósné </t>
  </si>
  <si>
    <t xml:space="preserve">Mátéka László </t>
  </si>
  <si>
    <t>Mihályi Márta</t>
  </si>
  <si>
    <t>Német Sándor</t>
  </si>
  <si>
    <t>Ordasi János</t>
  </si>
  <si>
    <t>Ordasi Jánosné</t>
  </si>
  <si>
    <t>Pathy Nagy László</t>
  </si>
  <si>
    <t>Pathy Nagy Lászlóné</t>
  </si>
  <si>
    <t>Paulik Attila</t>
  </si>
  <si>
    <t>Pádár Éva</t>
  </si>
  <si>
    <t>Pásztor András</t>
  </si>
  <si>
    <t>Pásztor Andrásné</t>
  </si>
  <si>
    <t>Perepatics Mária</t>
  </si>
  <si>
    <t>Pélyi Mária</t>
  </si>
  <si>
    <t>Simon Ádám</t>
  </si>
  <si>
    <t>Simon Gyula</t>
  </si>
  <si>
    <t>Stépán Antalné</t>
  </si>
  <si>
    <t>Szabó Árpád</t>
  </si>
  <si>
    <t>Szabó Lászlóné</t>
  </si>
  <si>
    <t>Szádeczky Kardoss Tamás</t>
  </si>
  <si>
    <t>Szenthe Ildikó</t>
  </si>
  <si>
    <t>Szepesi János</t>
  </si>
  <si>
    <t>Telek Tünde</t>
  </si>
  <si>
    <t>Tóth Melinda</t>
  </si>
  <si>
    <t>Tömpe Lászlóné</t>
  </si>
  <si>
    <t>Varbai Judit</t>
  </si>
  <si>
    <t>Vass László</t>
  </si>
  <si>
    <t xml:space="preserve">Vass Lászlóné </t>
  </si>
  <si>
    <t xml:space="preserve">Vári Lászlóné  </t>
  </si>
  <si>
    <t>téli</t>
  </si>
  <si>
    <t>Bíró István</t>
  </si>
  <si>
    <t>Csanádi János</t>
  </si>
  <si>
    <t>Csordás Flóra</t>
  </si>
  <si>
    <t>Csordás Csenge</t>
  </si>
  <si>
    <t>Huri Noémi</t>
  </si>
  <si>
    <t>Kurinszki József</t>
  </si>
  <si>
    <t>Mertz Anna</t>
  </si>
  <si>
    <t>Pakányi Pálné</t>
  </si>
  <si>
    <t>Pásztor Marcel</t>
  </si>
  <si>
    <t>Szebeni Lászlóné / Judit</t>
  </si>
  <si>
    <t>Szegő Ágnes</t>
  </si>
  <si>
    <t>Vörös Tímea</t>
  </si>
  <si>
    <t>Hidasiné Nagy Julianna</t>
  </si>
  <si>
    <t>Pesti-síkság  Üllői út - Mályinka u. - Glóriett - Halmi-erdő - Újpéteri - Alacska u. - Szentimre kertváros - 50-es villamos</t>
  </si>
  <si>
    <t>Pilis-h. Pomáz - Csúcs-h. - Majdán-ny. - Kevély-ny. - Zöld-bg. - Ingokő - Budakalász</t>
  </si>
  <si>
    <t>Kemény A.</t>
  </si>
  <si>
    <t>Budai-h. " BUÉK 20" teljesítménytúra Hűvösvölgy - Határ-ny. - Árpád kilátó - Szépjuhászné - Hűvösvölgy</t>
  </si>
  <si>
    <t>Kalinovits B. B.</t>
  </si>
  <si>
    <t>Elekes Flóra</t>
  </si>
  <si>
    <t>Novák Mária</t>
  </si>
  <si>
    <t>Kalinovits Bence Balázs</t>
  </si>
  <si>
    <t>Gödöllői-d. Gyömrő vá. - Petróczi-h. - Bajtemetés - Hársas - Pap-h. - Pécel vá.</t>
  </si>
  <si>
    <t>7-10</t>
  </si>
  <si>
    <t>Mátra-h.   Síelés a Mátraszentisván síparkban.</t>
  </si>
  <si>
    <t>8</t>
  </si>
  <si>
    <t>Pilis-h. Dobogókő - Kopasz-h. - Denke emlékmű - Lajos-f. - Kis-Csikóvár - Gyopár-f. - Csobánka</t>
  </si>
  <si>
    <t>Mátéka L.</t>
  </si>
  <si>
    <t>11</t>
  </si>
  <si>
    <t>Gödöllői-d. Isaszeg vá. - Szobor-h. - Kálvária - Tusák-árok - Bajtemetés - Pécel vá.</t>
  </si>
  <si>
    <t>12</t>
  </si>
  <si>
    <t>Budai-h. Hűvösvölgy - Remete-szurdok - Vöröspocsolya - Petneházi-rét - Hűvösvölgy</t>
  </si>
  <si>
    <t>Pásztor A.</t>
  </si>
  <si>
    <t>13</t>
  </si>
  <si>
    <t>Budai-h.   "Téli Gyermekvasút 20"   teljesítménytúra</t>
  </si>
  <si>
    <t>Balás Fanni</t>
  </si>
  <si>
    <t>14</t>
  </si>
  <si>
    <t>Pilis-h. Pilisszentlászló - Pap-rét - Urak-asztala - Nagy-Villám - Visegrád</t>
  </si>
  <si>
    <t>18</t>
  </si>
  <si>
    <t>Budai-h. Nagykovácsi - Nagy-Szénás - Antónia-árok - Zsíros-h. - Solymár</t>
  </si>
  <si>
    <t>23</t>
  </si>
  <si>
    <t>Visegrádi-h. Visegrád - Apátkuti-vgy. - Pilisszentlászló - Görgei-bérc - Visegrád</t>
  </si>
  <si>
    <t>27</t>
  </si>
  <si>
    <t>Budai-h. Normafa - Makkosmária - Végvári-szikla - Hármashatár - Budaörsi-h. - Gazdagrét</t>
  </si>
  <si>
    <t>Huri N.</t>
  </si>
  <si>
    <t>Bukovinszki István</t>
  </si>
  <si>
    <t>Gartner Imre</t>
  </si>
  <si>
    <t>Gartner Imréné Ildikó</t>
  </si>
  <si>
    <t>Gartner Áron</t>
  </si>
  <si>
    <t>Győri Erzsébet</t>
  </si>
  <si>
    <t>Nagy Attila</t>
  </si>
  <si>
    <t>28</t>
  </si>
  <si>
    <t>Börzsöny-h. Nagymaros - Szt. Mihály-h. - Hegyes-tető - Törökmező - Nagymaros</t>
  </si>
  <si>
    <t>31</t>
  </si>
  <si>
    <t xml:space="preserve">Pilis-h., Budai-h. Pomáz - Csúcs-h. - Kevély-ny. - Rozália-tgy. - Újlaki-h. - Nyéki-h. - Hűvösvölgy </t>
  </si>
  <si>
    <t>2</t>
  </si>
  <si>
    <t>Pilis-h. Dobogókő - Kerek bükk - Torina-rét - Kövecses-h. - Tölgyikrek - Sikárosi-rét - Pilisszentlászló</t>
  </si>
  <si>
    <t>19</t>
  </si>
  <si>
    <t>Budai-h. " Turul " teljesítménytúra  Déli-pu. - Turul szobor - Normafa - Makkosmária - Nagykovácsi</t>
  </si>
  <si>
    <t>Kis E.</t>
  </si>
  <si>
    <t>Börzsöny-h. Márianosztra - Koldus-kút - Koppány-ny. - Nagy-Koppány - Nagyírtás vm. - Bezina-rét - Márianosztra</t>
  </si>
  <si>
    <t>Horváth L. J.</t>
  </si>
  <si>
    <t>4</t>
  </si>
  <si>
    <t>Budai-h. Nagykovácsi - Kepes-erdő - Tarnai-pihenő - Teleki-h. - Anna-vh. - Széltörés-erdő - Nagykovácsi</t>
  </si>
  <si>
    <t>7</t>
  </si>
  <si>
    <t>Pilis-h.   Szentendre - Hegy-tető - Pap-rét - Visegrád - Pilisszentlászló</t>
  </si>
  <si>
    <t>9-10</t>
  </si>
  <si>
    <t>Mátra-h. Mátraszentistván - Csörgö-p.-vgy. - Szamár-kő  Mátraháza - Kékestető - Gabi-halála - Kőris-mocsár - Mátraháza</t>
  </si>
  <si>
    <t>Balázs Ágnes</t>
  </si>
  <si>
    <t>Belházy Katalin</t>
  </si>
  <si>
    <t>Bódi János</t>
  </si>
  <si>
    <t>Bódi Jánosné</t>
  </si>
  <si>
    <t>Bokosnyay Balázs</t>
  </si>
  <si>
    <t>Bokosnyayné Faragó Anna</t>
  </si>
  <si>
    <t>Borsos Dániel</t>
  </si>
  <si>
    <t>Borsos Péter</t>
  </si>
  <si>
    <t>Dr. Buzás Zsuzsa</t>
  </si>
  <si>
    <t>Cziszárik Imre</t>
  </si>
  <si>
    <t>Czwick Krisztina</t>
  </si>
  <si>
    <t>Eszenyi Zsolt</t>
  </si>
  <si>
    <t>Fentor József</t>
  </si>
  <si>
    <t>Izafé Barbara</t>
  </si>
  <si>
    <t>Lakatosné Laczkó Andrea</t>
  </si>
  <si>
    <t>dr.Lánczos Eszter</t>
  </si>
  <si>
    <t xml:space="preserve">dr.Lánczos Krisztina </t>
  </si>
  <si>
    <t>Mészárosné Kis Ágnes</t>
  </si>
  <si>
    <t>Radnóti Sándor</t>
  </si>
  <si>
    <t>Svébis Mihály</t>
  </si>
  <si>
    <t>Zeley Tamás</t>
  </si>
  <si>
    <t>Budapest, Budafok   TÖRLEY Pezsgöpincészet</t>
  </si>
  <si>
    <t>Benedekné</t>
  </si>
  <si>
    <t>3</t>
  </si>
  <si>
    <t>Biai hegyek  Biatorbágy vá. - Viadukt - Sziklakápolna - Nyakaskő - Rigó pince - Erdészház</t>
  </si>
  <si>
    <t>Szentgyögyi T.</t>
  </si>
  <si>
    <t>9-16</t>
  </si>
  <si>
    <t>Franciaország  Síelés Val Cenisben</t>
  </si>
  <si>
    <t>16</t>
  </si>
  <si>
    <t>Pilis-h. Búbánazvölgy - Hideglelős-kereszt - Dobogó - Égetthárs - Két-bükkfa-ny. - Pilisszentkereszt</t>
  </si>
  <si>
    <t>21</t>
  </si>
  <si>
    <t>Cserhát-h. Katalinpuszta - Gyadai-rét - Naszály-csúcs - Bik-kút - Katalinpuszta</t>
  </si>
  <si>
    <t>Visegrádi-h. Visegrád - Apátkuti-vgy. - Pilisszentlászló - Pap-rét - Kis-Bükk-tető - Leányfalu</t>
  </si>
  <si>
    <t>9</t>
  </si>
  <si>
    <t>Korompai Á.</t>
  </si>
  <si>
    <t>20</t>
  </si>
  <si>
    <t>17</t>
  </si>
  <si>
    <t>25-28</t>
  </si>
  <si>
    <t>Visegrádi-h. Dobogókő - Rezső kilátó - Pilisszentkereszt - Dobogókő</t>
  </si>
  <si>
    <t>Tóth M.</t>
  </si>
  <si>
    <t>Karancs-Medves-h. Somoskőújfalu - Salgóvár - Salgótarján - Karancs csúcsa - Somoskőújfalu</t>
  </si>
  <si>
    <t>Pilis-h.   Cseh Tamás  emléktúra  Pomáz - Lajos-f. - Pomáz</t>
  </si>
  <si>
    <t>Budai-h.  Budaörs-Farkas-hegy-Normafa-Farkas-hegy-Budaörs</t>
  </si>
  <si>
    <t>Budai-h." Zöld 20 " teljesítménytúra Normafa - Árpád-kilátó - Solymár</t>
  </si>
  <si>
    <t>Börzsöny-h. Nagyírtáspuszta - Kis-Koppány - Gömbölyü-kő - Nagyírtáspuszta</t>
  </si>
  <si>
    <t>Budai-h. " Zöld 30 " teljesítménytúra   Márton Áron tér - Normafa - Árpád kilátó - Nagykovácsi</t>
  </si>
  <si>
    <t>Alacsony Tátra, Chopok Jasna  síelés</t>
  </si>
  <si>
    <t>sí</t>
  </si>
  <si>
    <t>Budai-h. " Normafa 10 " teljesítménytúra   Szépjuhászné - Normafa - János-hegy</t>
  </si>
  <si>
    <t>K. Elekes F.</t>
  </si>
  <si>
    <t>Pilis-h. Pilisszentkereszt - Simon-halála - Fekete-kő - Dobogókő - Pilisszentkereszt</t>
  </si>
  <si>
    <t>6</t>
  </si>
  <si>
    <t>Budai-h. KÖZGYŰLÉS és Vali emléktúra  Pilisszentiván - Budaliget</t>
  </si>
  <si>
    <t>10</t>
  </si>
  <si>
    <t>Jankus J.</t>
  </si>
  <si>
    <t>Budai-h. " Bia Felező "  teljesítménytúra  Biatorbágy</t>
  </si>
  <si>
    <t>Budai-h. " Bia 25 "  teljesítménytúra  Biatorbágy</t>
  </si>
  <si>
    <t>Budai-h. Hűvösvölgy - Remete-szurdok - Fekete-hegyek - Mamutfenyők - Budakeszi</t>
  </si>
  <si>
    <t>Börzsöny-h. Zebegény - Törökmező - Kóspallag - Kopasz-h. - Márianosztra - Szob vá.</t>
  </si>
  <si>
    <t>14-17</t>
  </si>
  <si>
    <t>Mecsek-h. Püspökszentlászló - Csengő-h. - Hidasi-f. - Pusztabánya - Kis-Tóti - Püspökszentlászló ….</t>
  </si>
  <si>
    <t>Pilis-h. Szentendre - Álló-rét - Csaba-kút - Rekettyés-f. - Vörös-kő - Vértes-mező - Dunabogdány</t>
  </si>
  <si>
    <t>Budai-h. Budaörs - Farkas-h. - Normafa - Farkas-h. - Budaörs</t>
  </si>
  <si>
    <t>Pilis-h. Szentendre - Álló-rét - Vértes-mező - Pap-rét - Tüskés-h. - Király-kút - Dobogókő</t>
  </si>
  <si>
    <t>Velencei-h.  " Tavaszköszöntő " teljesítménytúra  Sukoró 10</t>
  </si>
  <si>
    <t xml:space="preserve">Börzsöny - h. Márianosztra - Kopasz-h. - Nagy-Sas-h. - Királyrét - </t>
  </si>
  <si>
    <t xml:space="preserve">Budapest, Füvészkert  botanikai túra </t>
  </si>
  <si>
    <t>24</t>
  </si>
  <si>
    <t>Budai-h. " Óbudai Határtúra 15 " teljesítménytúra</t>
  </si>
  <si>
    <t>Pilis-h. Leányfalu - Vöröskő - Vértesmező - Nagyvillám - Fellegvár - Visegrád</t>
  </si>
  <si>
    <t>30</t>
  </si>
  <si>
    <t>Cserhát-h. Nógrád vá. - Nagy-Kő-h. - Magyarkút - Irma-f. - Katalinpuszta, Szendehely</t>
  </si>
  <si>
    <t>Pilis-h. Pomáz  HÉV állómás - Teleki-Wattay kastély - Honalapítási emlékmű - Luppa Mauzóleum - Szerb temető - HÉV állomás</t>
  </si>
  <si>
    <t>Marsovszkyné</t>
  </si>
  <si>
    <t>Budai-h. "  Tojás 20 " teljesítménytúra  Normafa - Solymár</t>
  </si>
  <si>
    <t>Gödöllői-d. Rákoscsaba - Gödöllő - Vácrátót - Galgamácsa - Bag - Tura - Valkó - Isaszeg - Bp.</t>
  </si>
  <si>
    <t>műút</t>
  </si>
  <si>
    <t>Gödöllői-d.  " Isaszegi Csata Emléktúra " teljesítménytúra</t>
  </si>
  <si>
    <t>Gödöllői-d. Pécel - Pap-h. - Bajtemetés - Öreg-h. - Szobor-h. - Isaszeg</t>
  </si>
  <si>
    <t>22</t>
  </si>
  <si>
    <t>Börzsöny-h. Nagybörzsöny - Bányapuszta - Vasedény-kh. - Nagybörzsöny, Letkés - Nagy-völgy - Sas-h. - Nagy-Galla - Liliompuszta - Letkés</t>
  </si>
  <si>
    <t>Énekes Ferenc</t>
  </si>
  <si>
    <t>Rosta Gyöngyi</t>
  </si>
  <si>
    <t>Sallai Péter</t>
  </si>
  <si>
    <t>Budai-h. Pilisszentiván - Hosszú-árok - Felső-Zsíros-hegy - Disznó-fertő - Solymár</t>
  </si>
  <si>
    <t>9-11</t>
  </si>
  <si>
    <t xml:space="preserve">Cserhát  Nógrádkövesd - Becske - Cserhátsurány - Hollókő - Bablevescsárda - </t>
  </si>
  <si>
    <t xml:space="preserve">Börzsöny, Gödöllői-d.  Verőce vm. - Fehér-h. - Katalin-p. - Gyadai tanösvény - Török-rét - </t>
  </si>
  <si>
    <t>Kovács Zs.</t>
  </si>
  <si>
    <t>Budai-h.  " A Város Peremén " teljesítménytúra</t>
  </si>
  <si>
    <t>Gödöllői-d.   Pécel vá. - Vár-h. - Látó-hegyi-patak-völgy - Gazda-erdő - Isaszeg</t>
  </si>
  <si>
    <t>Budai-h. Hűvősvőlgy - Remete-szurdok - Zsíros-h.- Solymár - Virágos-ny. - Hűvösvölgy</t>
  </si>
  <si>
    <t>Budai-h. Szépjuhászné - Makkosmária - Normafa - János-h. - Hűvösvölgy - Árpádkilátó - Hármashatár-h. - Virágos-ny. - Óbudai temető</t>
  </si>
  <si>
    <t>Pilis-h. Visegrád - Nagyvillám - Pap-rét - Pilisszentlászló - Lajosforrás - Gyopár-f. - Csobánka</t>
  </si>
  <si>
    <t>Budai-h., Pilis-h. Hűvösvölgy - Nyéki-h. - Hármas-Határ-h. - Virágos-ny. - Rozália-tgy. - Kűlső-Bécsi-út</t>
  </si>
  <si>
    <t>Mátra-h. Kékestető - Hidas-bérc - Négyes-határ - Remete-bg - Mátrafüred,  Markaz, Kisnána</t>
  </si>
  <si>
    <t>Bolobás Zs.</t>
  </si>
  <si>
    <t>Budai-h.  " Sárga 20 "  teljesítménytúra</t>
  </si>
  <si>
    <t>2-5</t>
  </si>
  <si>
    <t>Gerecse  VTSZ Tavaszi csillagtúra Tatán és környékén</t>
  </si>
  <si>
    <t>Gödöllői-d. Budapest - Vecsés - Üllő - Gyömrő - Maglód - Péce- Bp.</t>
  </si>
  <si>
    <t>Börzsöny. Perőcsény - Fekete-v.- Hamuház - Bányapuszta - Magyar-v. - Nagybörzsöny</t>
  </si>
  <si>
    <t>Pilis-Visegrádi-h.  " Pilis 35 "  teljesítménytúra</t>
  </si>
  <si>
    <t>Börzsöny-h.  Bernecebaráti - Csitári-k. - Major-k. - Deszkás puszta - Lapona-fő - Kanász-k. - Bernecebaráti</t>
  </si>
  <si>
    <t>Nehéz Győző</t>
  </si>
  <si>
    <t>Vass Éva</t>
  </si>
  <si>
    <t>Terpó Veronika</t>
  </si>
  <si>
    <t>Bükk-h. VTSs közgyűlés  Újmassa Őskohó - Hárskút - Szeleta-tető ..</t>
  </si>
  <si>
    <t>Budai-h.  " Budaörsi kopaszok 10 "  teljesítménytúra</t>
  </si>
  <si>
    <t>Budapest  Budai Arborétum</t>
  </si>
  <si>
    <t>arborétum</t>
  </si>
  <si>
    <t>Elekes F.</t>
  </si>
  <si>
    <t xml:space="preserve">Budapest   Budai Arborétum   </t>
  </si>
  <si>
    <t>Tömpe László</t>
  </si>
  <si>
    <t>Pilis-h.  Csillaghegy - Róka-h. - Ezüst-kevély - Kevély-ny. - Teve-szikla - Pilisborosjenő</t>
  </si>
  <si>
    <t>Pilis-h. Csillaghegy - Kőhegy - Nagy-Kevély - "Egri vár" - Pilisborosjenő</t>
  </si>
  <si>
    <t>Gödöllői-d. Bp. - Maglód - Mende - Sülysáp - Monor - Péteri - Maglód - Ecser - Bp.</t>
  </si>
  <si>
    <t>Budai-h.  " Budai 50 és 30 " teljesítménytúra</t>
  </si>
  <si>
    <t>15</t>
  </si>
  <si>
    <t>Budai-h., Pilis-h. Hűvösvölgy - Határ-ny. - H.H.H. - Virágos-ny - Köves-bérc - Nagy-Kevély - Csillaghegy</t>
  </si>
  <si>
    <t>17-21</t>
  </si>
  <si>
    <t>Alsó-Ausztria, Burgenland sziklamászások és gyephavas túrák</t>
  </si>
  <si>
    <t>Pilis-h.   " Honvéd 30 "  teljesítménytúra</t>
  </si>
  <si>
    <t>Gödöllői-d.  Bp. - Kerepes - Gödöllő - Isaszeg - Pécel - Maglód - Ecser - Bp.</t>
  </si>
  <si>
    <t>25</t>
  </si>
  <si>
    <t>Pilis-h. Dorog vá. - Kesztölc - Klastrompuszta - Piliscsév - Piliscsaba vá.</t>
  </si>
  <si>
    <t>Pilis-Visegrádi-h.  " Kinizsi 25 "  teljesítménytúra</t>
  </si>
  <si>
    <t>25-26</t>
  </si>
  <si>
    <t>Börzsöny-h.   26. Geocaching Fesztivál és Verseny</t>
  </si>
  <si>
    <t>táj.vers.</t>
  </si>
  <si>
    <t>26</t>
  </si>
  <si>
    <t>Székesfehérvár     Városi és városkörnyéki kerékpározás</t>
  </si>
  <si>
    <t>terep</t>
  </si>
  <si>
    <t>Pilis-h. Várkert - Nagy-Villám - Borjufő - Vízverés-ny. - Pap-rét - Tüskés-h. - Király-kút - Dobogókő - Pilisszentkereszt</t>
  </si>
  <si>
    <t>28-31</t>
  </si>
  <si>
    <t>Mátra-hegység      Csillagtúrák Galyatetőről     Nyírjesi eh., Mátraszentlászló</t>
  </si>
  <si>
    <t>Faragó S.</t>
  </si>
  <si>
    <t>Budai-h. Bécsi út - Virágos-ny. - Rozália tgy. - Balázs-lépcső - Jenői-torony - Majdán-ny. - Csobánka</t>
  </si>
  <si>
    <t>Börzsöny-h. Nagymaros - Remete bg. - Hegyes-tető - Köves-mező - Törökmező - Zebegény</t>
  </si>
  <si>
    <t>Karancs-Medves-h.  V. Geocaching  teljesítménytúra</t>
  </si>
  <si>
    <t>Pilis-h.   " Kevély Alatti Bolyongás "  teljesítménytúra</t>
  </si>
  <si>
    <t>Budai-h. Budaörs - Farkas-h. - Normafa - Csillebérc - Farkas-h. - Budaörs</t>
  </si>
  <si>
    <t>Buda-h. OKT 14.sz. túra  Bécsi út - Hűvösvölgy</t>
  </si>
  <si>
    <t>5</t>
  </si>
  <si>
    <t>Budai-h.  OKT. 13. sz. túra   Piliscsaba - Hűvösvölgy</t>
  </si>
  <si>
    <t>Pilis-h.  OKT 15. sz. túra  Dobogókő - Rozália téglagyár</t>
  </si>
  <si>
    <t>29</t>
  </si>
  <si>
    <t xml:space="preserve">Gerecse-h.  OKT 11/ 4-5. sz. túra  Tardos bánya </t>
  </si>
  <si>
    <t>Gerecse-h. OKT. 11.sz. túra  Péliföldszentkereszt1</t>
  </si>
  <si>
    <t>Börzsöny-h. Kóspallag - Kisinóc - Zálogbérc - Kisirtáspuszta - Érsek-tisztás - Kóspallag</t>
  </si>
  <si>
    <t>Mátra-h. Mátraháza - Kőris-mocsár - Disznó-kő - Kékestető - Mátraháza</t>
  </si>
  <si>
    <t>Budai-h. Hűvösvölgy - Libanoni-cédrus - Árpád-kilátó - Virágos-ny. - Újlaki-h. - Hűvösvölgy</t>
  </si>
  <si>
    <t>Budai-h. Budaörs - Normafa - Galgóczy kápolna - Farkas-h. - Budaörs</t>
  </si>
  <si>
    <t>Bakony-h.    Bodajk - Gaja-szurdok - Köves-h. - Fehérvárcsurgó - Bodajk</t>
  </si>
  <si>
    <t>Pilis-h. Tahi - Kis-Bükk-tető - Pap-rét - Spartacus-ösvény - Visegrád</t>
  </si>
  <si>
    <t>Pilis-h.     OKT. 12 sz. túra   Dorog - Piliscsaba vá.</t>
  </si>
  <si>
    <t>15-16</t>
  </si>
  <si>
    <t>Pilis-h. Csobánka - Szántói-ny. - Vörös-út - Piliscsév - Klastrompuszta - Simon-halála - Dobogókő - Pilisszentkereszt</t>
  </si>
  <si>
    <t>Cserhát-h.  OKT túra  Becske - Szanda-vár - Szandaváralja - Becske</t>
  </si>
  <si>
    <t>Pilis-h. Csobánka - Kis-Csikóvár - Lajosforrás - Tölgyikrek - Király-kút - Dobogókő</t>
  </si>
  <si>
    <t>Gerecse-h.   Tokod - Nagy-Gete - Dorog vá. -</t>
  </si>
  <si>
    <t>Budai-h.  Csillebérc - Makkosmária - Budakeszi - Adyliget - Hűvösvölgy</t>
  </si>
  <si>
    <t>Velencei-h. Pákozd - Ingó-kövek - Pákozdvár - Kövecses - Nadap - Sukoró - Pákozd</t>
  </si>
  <si>
    <t>Pilis-h.  OKT. 16 sz.túra  Dobogókő - Visegrád</t>
  </si>
  <si>
    <t>Gerecse-h. OKT. 117.-118. sz. túra Péliföldszentkereszt - Mogyorósbánya</t>
  </si>
  <si>
    <t>Pilis-h. Szentendre - Dömörkapui-elág. - Pilisszentlászló - Lajosforrás - Kő-h. - Pomáz</t>
  </si>
  <si>
    <t>Pilis-h. Pomáz - Kő-h. - Lajosforrás - Dömörkapu - Pilisszentlászló</t>
  </si>
  <si>
    <t>Budai-h. Üröm vá. - Csúcs-h. - Vihar-h. - Újlaki-h.- Határ-ny. - Hűvösvölgy</t>
  </si>
  <si>
    <t>Budai-h. Bécsi-út - Jenő torony - Köves-bérc - Virágos-ny. - Óbudai-temető</t>
  </si>
  <si>
    <t>Pilis-h. Pilisszentkereszt - Szent-kút - Dobogókő - Égett-hárs - Sasfészek-th. - Pilisnyereg - Pilisszentkereszt</t>
  </si>
  <si>
    <t>Gödöllői-d. Pécel vá. - Vár-h. - Látó-h. - Bolnoka - Isaszeg - Tusák-árok - Bajtemetés - Gyömrő vá.</t>
  </si>
  <si>
    <t>Börzsöny-h. Nagymaros - Ördög-h. - Zebegény - Köves-mező - Hegyes-tető - Nagymaros</t>
  </si>
  <si>
    <t>Gödöllői-d. Máriabesnyő - Gudra-h. - Pap-Miska-kút - Csanak - Margita - Erdőkertes</t>
  </si>
  <si>
    <t>Pesti-síkság, Gödöllői-d. Bp. - Monor - Nyáregyháza - Cegléd - Nagykáta - Maglód - Bp.</t>
  </si>
  <si>
    <t>Pilis-h. Pomáz - Lajosforrás - Dömör-kapu - Pilisszentlászló - Jancsi-f. - Lepence</t>
  </si>
  <si>
    <t>Gödöllői-d.,Börzsöny-h. Kosd - Cselöte - Nagybánya-kő - Naszály - Bik-kút - Rockenbauer-kopjafa - Verőce</t>
  </si>
  <si>
    <t>2-6</t>
  </si>
  <si>
    <t>Somogy, Zala, Veszprém, Vas-megye  Kaposvár - Marcali - Zalakaros - Keszthely - Tapolca - Nagyvázsony - Zalaegerszeg - Lenti - Velemér - Zalalövő</t>
  </si>
  <si>
    <t>Paulik A.</t>
  </si>
  <si>
    <t>Velencei-h.  Velence - Nadap - Pákozd</t>
  </si>
  <si>
    <t>Velencei-tó  Velence - Pákozd - Gárdony - Velence</t>
  </si>
  <si>
    <t>Pilis-h. Pilisszentlászló - Pap-rét - Etetői-rét - Tahitótfalu</t>
  </si>
  <si>
    <t xml:space="preserve">Sokoró, Pannonhalmi-d.   Pannonhalma - Szent Jakab zarándok út, levendula lepárló, főapátság, apátsági pince, </t>
  </si>
  <si>
    <t>Bakonyalja Komárom, Kisbér - Ászár, skanzen - Kisbéri-tó, Mini Magyarország, Királyi lovarda</t>
  </si>
  <si>
    <t>Pilis-h. OKT 12 sz. túra  Dorog - Kesztölc - Klastrompuszta - Piliscsév -</t>
  </si>
  <si>
    <t>Dél-Alföld  Szarvas, arborétumi látogatás</t>
  </si>
  <si>
    <t>Börzsöny-h. Morgó-vm. - Nagy-Morgó - Nagy-Kőszikla - Testvér-f. Királyrét, hajtánypálya</t>
  </si>
  <si>
    <t>1-2</t>
  </si>
  <si>
    <t>Dél-Alföld  Szarvas, arborétumi látogatás, botanikai túra</t>
  </si>
  <si>
    <t>Fazekas Dénesné / Ida</t>
  </si>
  <si>
    <t>Bíró Istvánné / Zsuzsa</t>
  </si>
  <si>
    <t>Börzsöny-h. Nagymaros - Rigó-h. - Ördög-gerinc - Remete-bg. - Nagymaros</t>
  </si>
  <si>
    <t>18-23</t>
  </si>
  <si>
    <t>Sopron és környéke  VTSZ 60. találkozó</t>
  </si>
  <si>
    <t>Budai-h. Éjszakai túra. Nagykovácsi - Nagy Szénás - Nagy-Kopasz - Vöröspocsolya - Adyliget</t>
  </si>
  <si>
    <t>éjszakai</t>
  </si>
  <si>
    <t>21-23</t>
  </si>
  <si>
    <t>Tisza-tó Sarud - Kisköre - Sarud, Sarud - Poroszló - Sarud, vizen: Sarud - Sarud nyíltvizi kőr</t>
  </si>
  <si>
    <t>Szabó Á.</t>
  </si>
  <si>
    <t>vízi</t>
  </si>
  <si>
    <t>álló</t>
  </si>
  <si>
    <t>magashegy</t>
  </si>
  <si>
    <t>10-12</t>
  </si>
  <si>
    <t>Kárpátok, Máramarosi havasok  Kozmoska - Skopeska-ny. - Hoverta - Kozmoska ….</t>
  </si>
  <si>
    <t>12-14</t>
  </si>
  <si>
    <t>Balaton Túravitorlázás a Balatonon  Balatonfűzfő - Tihany - Balatonboglár - Révfülóp - Zamárdi - Balatonfűzfő</t>
  </si>
  <si>
    <t>vitorlázás</t>
  </si>
  <si>
    <t>Pilis-h. Rozália-téglagyár - Kövesbérc - Teveszikla - Kevély-ny. - Ezüst-h. - Csillaghegy</t>
  </si>
  <si>
    <t>Balaton  Révfülöp - Balatonboglár  Balaton-átúszás</t>
  </si>
  <si>
    <t>Vértes-h. Kőhányáspuszta - Gesztesi vár - Zsigmond-kő - Szarvas-kút - Szárliget</t>
  </si>
  <si>
    <t>21-28</t>
  </si>
  <si>
    <t>Dolomitok  Plattkofel, Rosengarten, Canazein, Marmolada, Col Ombert, Colac</t>
  </si>
  <si>
    <t>Bo, Fo, Pa,</t>
  </si>
  <si>
    <t>vegyes</t>
  </si>
  <si>
    <t>Budai-h. Solymár - Jegenye-v. - Hidegkút - Remete szurdok - Nagykovácsi - Zsíroshegy - Solymár</t>
  </si>
  <si>
    <t>4-11</t>
  </si>
  <si>
    <t>Körös folyók  Gyula-Városerdő - Szanazug - Gyomaendrőd - Szarvas - Öcsöd - Csongrád</t>
  </si>
  <si>
    <t>17-22</t>
  </si>
  <si>
    <t>Nera szurdok, Románia  Oláhszászka - Nera völgye - Bej-patak - Beusnita-vízesés …. Temesvár</t>
  </si>
  <si>
    <t>Mar.- Máté.</t>
  </si>
  <si>
    <t>Szerencsi Kálmánné / Judit</t>
  </si>
  <si>
    <t>18-19</t>
  </si>
  <si>
    <t>Balaton-felvidék Keszthely - Hévíz - Rezi - Zalaszántó - Hidegkúti-major - Sümeg</t>
  </si>
  <si>
    <t>Budai-h.  " Gyermekvasút nyomában " éjszakai t.t.</t>
  </si>
  <si>
    <t>5-8</t>
  </si>
  <si>
    <t>Őrség  Őriszentpéter - Szalafő - Bajánsenye - Velemér - Kerkáskápolna - Nagyrákos …..</t>
  </si>
  <si>
    <t>Kor. - Szab.</t>
  </si>
  <si>
    <t>Pilis-h. Pilisszentkereszt - Pilis-h. - Vaskapu völgy - Pilisszentkereszt</t>
  </si>
  <si>
    <t>városnéz.</t>
  </si>
  <si>
    <t>úszás</t>
  </si>
  <si>
    <t>Miszlai Mária</t>
  </si>
  <si>
    <t>17-18</t>
  </si>
  <si>
    <t>21-22</t>
  </si>
  <si>
    <t>3-4</t>
  </si>
  <si>
    <t>19-22</t>
  </si>
  <si>
    <t>Gödöllői-g., Börzsöny-h.  Budapest - Isaszeg - Gödöllő - Vác - Bernecebaráti - Drégelypalánk - Balassagyarmat</t>
  </si>
  <si>
    <t>Pilis-h. Dömös - Szakó-ny. - Hoffman-vh. - Pilis-ny. - Simon-halála - Pilisszentkereszt - Dobogókő</t>
  </si>
  <si>
    <t>Pilis-h. Pilisszentkereszt - Pilis - Pilis-ny. - Vaskapu vgy. - Dobogókő</t>
  </si>
  <si>
    <t>Pilis-h. Pilisszentkereszt - Magas-h. - Csévi-ny. - Pilis-ny. - Hoffman vh. - Ilona-pihenő - Dobogókő - Pilisszentkereszt</t>
  </si>
  <si>
    <t>Börzsöny-h. Szob - Sukola-kereszt - Zuvár - Márianosztra - Koppány-ny. - Nagybörzsöny - Ganád-puszta</t>
  </si>
  <si>
    <t>Budai-h. " Erős Zsolt Emléktúra "  teljesítménytúra</t>
  </si>
  <si>
    <t>Börzsöny-h. Nagyoroszi - Drégelyvár - Kecskebérc - Kőkapu - Jelenc-h. - Csitári-kereszt - Bernecebaráti</t>
  </si>
  <si>
    <t>1-3</t>
  </si>
  <si>
    <t>10-11</t>
  </si>
  <si>
    <t>17-20</t>
  </si>
  <si>
    <t>24-28</t>
  </si>
  <si>
    <t>5-20</t>
  </si>
  <si>
    <t>23-29</t>
  </si>
  <si>
    <t>Budai-h.   Tóth M      " Retró Jótékonysági Teljesítménytúra a Magyar Családokért " teljesítménytúra</t>
  </si>
  <si>
    <t>Mátra-h.Gyöngyös - Sár-h - Pipis-h - Mátrafüred - Gyöngyös</t>
  </si>
  <si>
    <t>Budai-h. Hűvösvölgy - Petneháza - Nagy-kopasz - Nagy-Szénás - Remete-szurdok</t>
  </si>
  <si>
    <t>Sallai P.</t>
  </si>
  <si>
    <t>Budai-h. Barabás-villa - Kis-Svábhegy - Erzsébet-kilátó - Pálos-kolostor</t>
  </si>
  <si>
    <t>Balaton-felvidék OKT 5.sz.- túra  Tapolca vá.- Szigliget vá.</t>
  </si>
  <si>
    <t>Pilis-h   Dera-patak Szurdokvölgye - Dobogókő - Pilisszentkereszt - Szurdok</t>
  </si>
  <si>
    <t>Mátra-h. Mátrakeresztes - Fallóskút - Csörgő-patak - Vörös-kő - Ágasvári-th. - Óvár - Mátrakeresztes</t>
  </si>
  <si>
    <t xml:space="preserve">Vértes-h. OKT 102-103. sz. túra Gánt - Midndszentpuszta - </t>
  </si>
  <si>
    <t xml:space="preserve">Magas-Tátra, Szlovák Érchegység  Csorba-tó, Szentiványi-tó, Szlovák Paradicsom  </t>
  </si>
  <si>
    <t>völgy</t>
  </si>
  <si>
    <t>gyephav.</t>
  </si>
  <si>
    <t>Vértes-h.OKT 10-1. sz. Bodajk - Csókakő - Antal-árok - Gánt</t>
  </si>
  <si>
    <t>Pilis-h. Csobánka - Holdvilág-árok - Lajosforrás - Salabasina-árok - Csobánka</t>
  </si>
  <si>
    <t>Bakony-h. OKT 95-96 sz. túra  Kisgyón - Fehérvárcsúrgó</t>
  </si>
  <si>
    <t xml:space="preserve">Budai-h.  " Budai Tájakon 15 "  teljesítménytúra </t>
  </si>
  <si>
    <t>Budai-h.,Zsámbéki-d. Biatorbágy,Kálvária - Viadukt - Halastó - Páty - Biatorbágy</t>
  </si>
  <si>
    <t>Szlovákia, Júliai-Alpok  Triglav - Két-tó útvonal</t>
  </si>
  <si>
    <t>Dél-Balaton, Nagyberek  Balatonfenyves - Somogyszentpál - Buzsák - Öreglak - Krisna-völgy - Somogyvár</t>
  </si>
  <si>
    <t>Bakony-h. Kisgyón - Gaja-völgy - Csőszpuszta - Tűzköves-árok - Kisgyón</t>
  </si>
  <si>
    <t>Budai-h. Budaörs - Farkas-h. - Normafa - Makkosmária - Sorrentó - Budaörs</t>
  </si>
  <si>
    <t>Tóh M.</t>
  </si>
  <si>
    <t>Mátra-h. Mátraszentistván - Ágasvár th. - Mátraverebély -Tar - Ágasvár - Mátraszentistván</t>
  </si>
  <si>
    <t>Szlovákia, Képontfalvi-karszt  Zejmén-szakadék, Sucha Belá, Hernád áttörés,..</t>
  </si>
  <si>
    <t>Vértes-h. OKT 104 - 105 sz túra  Kőhányás - Szárliget</t>
  </si>
  <si>
    <t>Budai-h.  " Együtt a Magyar Családokért " teljesítménytúra</t>
  </si>
  <si>
    <t>Románia  Krassó-hörényi-érchegység</t>
  </si>
  <si>
    <t>Budai-h.   Budaörs - Farkas-h. - Normafa - Farkas-h. - Budaörs</t>
  </si>
  <si>
    <t>Pilis-h.  Pilisszentlászló - Prédikálószék - Vadálló kövek - Pilisszentlászló</t>
  </si>
  <si>
    <t>Spanyolország, El Caminó zarándok út  Leon - Santiagó de Compostella</t>
  </si>
  <si>
    <t>Németh S.</t>
  </si>
  <si>
    <t>Gerecse-h. OKT 111-112 sz. túra Tatabánya - Szárliget vá.</t>
  </si>
  <si>
    <t xml:space="preserve">Budai-h. " Tündér 14 " teljesítménytúra  Zugliget - Tündér-h. </t>
  </si>
  <si>
    <t>Balaton-felvidék OKT 5sz túra Badacsonytördemic - Tapolca</t>
  </si>
  <si>
    <t>Pilis-h. Csobánka - Oszoly-szikla - Holdvilág-árok - Lajosforrás - Lom-h. - Salabasina-árok - Csobánka</t>
  </si>
  <si>
    <t>Naszály-h. Katalinpuszta - Gyadai tanösvény - Katalinpuszta</t>
  </si>
  <si>
    <t>Gödöllői-d.  Maglód - Kovács-dűlő - Hármas-h. - Forró-f. - Katalin-v. - Hársas - Bajtemetés - Maglód</t>
  </si>
  <si>
    <t>Bükk-h. Felsőtárkány - Dolomitbánya, Héreg-rét - Imó-f. - Vöröskő-f. - Felsőtárkány,</t>
  </si>
  <si>
    <t>Marsovszky</t>
  </si>
  <si>
    <t>Ausztria,  Hochlantsch-vidék  Mixnitz - Hochlantsch-csúcs - Teichalm-tó</t>
  </si>
  <si>
    <t>Magas-Tátra  Csorba-tó - Poprádi-tó-elágazás - Csorba-tó ..</t>
  </si>
  <si>
    <t xml:space="preserve">Pilis-h.   Dömös - Rám-szakadék - Dobogókő  </t>
  </si>
  <si>
    <t>Kalinovits B.</t>
  </si>
  <si>
    <t>Bükk, Aggteleki karszt  Koldus-tető - Bükkszentkereszt - Fehérkölápa - Lillafüred - Ómassa - ... - Aggtelek</t>
  </si>
  <si>
    <t>Budai-h.  Szépjuhászné - Hűvösvölgy - Szépjuhászné - János-h. - Virágvölgy - Szépjuhászné</t>
  </si>
  <si>
    <t>Velencei-h. Velence - Nadap - Mélykút - Antal-f. - János-f. - Pákozdvár - Kisfalud - Székesfehérvár</t>
  </si>
  <si>
    <t>Budai-h. " Óbudai Teljesítménytúra 25 " tt.  Szépjuhászné - Csúcs-hegyi Vendégház</t>
  </si>
  <si>
    <t xml:space="preserve">Bakony-h. Hárskút - Papod-h - Lókúti odú, Zírc, Pénzesgyőr, Bakonybél  </t>
  </si>
  <si>
    <t>Bor. Kosz. Mar.</t>
  </si>
  <si>
    <t>Bakony-h.  Zirc - Bakonynána - Jásd - Csőszpuszta - Kisgyón - Bakonykúti - Fehérvárcsurgó - Bodajk</t>
  </si>
  <si>
    <t>Börzsöny-h.  " Loko 424 " teljesítménytúra  Szokolya vá. - Magyarkút - Nógrád - Királyrét - Szokolya vá.</t>
  </si>
  <si>
    <t>Székesfehérvár    Székesfehérvár vá. - Bory-vár - Óváros - vá.</t>
  </si>
  <si>
    <t xml:space="preserve">Gödöllői-d.  Gödöllő városnézés  Erzsébetpark emlékművei, Szabadságtér világfa, </t>
  </si>
  <si>
    <t>19-27</t>
  </si>
  <si>
    <t>Stanislaw S.</t>
  </si>
  <si>
    <t>Kárpátok,( Szloákia - Lengyelország ) Hidasnémeti - Krakkó</t>
  </si>
  <si>
    <t>t.t.rendez</t>
  </si>
  <si>
    <t>Budai-h. " Budai 30, 50 "  teljesítménytúra rendezés</t>
  </si>
  <si>
    <t>Gödöllői-d.  Galgahévíz - Bika-tó - Szent András-part - Csonkás - Farkas lyuk - Monostori-vgy. - Ökofalu</t>
  </si>
  <si>
    <t>Pilis-h.  " Őszi trapp " teljesítménytúra</t>
  </si>
  <si>
    <t>Gödöllői-d. Gödöllő - Erzsébet-park - Küdői-h. - Határ-h. - Vár-h. - Pécel</t>
  </si>
  <si>
    <t>Alföld. Botanikai túra a Vácrátóti Arborétumbam</t>
  </si>
  <si>
    <t>Börzsöny-h.  " Nahát 20 "  teljesítménytúra</t>
  </si>
  <si>
    <t>Budai-h.  Hűvösvölgy - Nagy-Hárs-h. - János-h. - Árpád-kil. - Újlaki-h. - Hűvösvölgy</t>
  </si>
  <si>
    <t>Pilis-Visegrádi-h.  " Októberi emléktúra " teljesítménytúra</t>
  </si>
  <si>
    <t>20-23</t>
  </si>
  <si>
    <t>Zempléni-h.Egyesületi találkozó és csillagtúrák Telkibányáról</t>
  </si>
  <si>
    <t>Fa. Má. Bo. Be.</t>
  </si>
  <si>
    <t>Gödöllői-d. Alsógöd - Magas-h. -  Somlyó-h. - Fáy-présház - Mogyoród</t>
  </si>
  <si>
    <t>Pilis-h. Dobogókő - Lajosforrás - Gyopár-f. - Majdán-nyereg - Nagy-Kevély - Csillaghegy</t>
  </si>
  <si>
    <t>Budai-h. Normafa - János-hegyi-kilátó - Normafa    jlmezes túra</t>
  </si>
  <si>
    <t>Pilis-h. Pilisszentkereszt - Simon-halála - Klastrompuszta - Pilis-ny. - Két-Bükkfa-ny. - Dobogókő</t>
  </si>
  <si>
    <t>Budai-h.  " Monoton Maraton"  teljesítménytúra ( félmaraton)</t>
  </si>
  <si>
    <t>Cserhát-h. Kozárd - Bableves csárda - Felsőtold - Hollokő,  Hollokő - Nógrádsipek - Cserhátsurány</t>
  </si>
  <si>
    <t>14-16</t>
  </si>
  <si>
    <t>Fertő-Hanság  Hegykő - Nádak Útján tanösv. Soprpn - Ciklámen tanösv. Fertőrákos, Fertőújlak, Osli</t>
  </si>
  <si>
    <t>Pilis-h. Budakalász - Ingókő - Zöld-bg. - Kevély-ny. - Macska-bg. - Szent-kút - Majdán-ny. - Pomáz</t>
  </si>
  <si>
    <t>Pilis-h. Pilisszentkereszt - Szuedok - Szent-kút - Dobogókő - Két-Bükkfa-ny. - Simon-halála - Pilisszentkereszt</t>
  </si>
  <si>
    <t>Gödöllői-d. Gödöllő-állami telepek vm. - Nagy-fenyves - Töviskés - Máriabesnyő - Erzsébet-park - Óhegy - Kerepes</t>
  </si>
  <si>
    <t>Budai-h.  " Jótékonysági Teljesítménytúra A Magyar Családokért "  teljesítménytúra</t>
  </si>
  <si>
    <t>Börzsöny-h. Nagymaros - Remete-bg. -  Remetekereszt-bérc - Kövesmező - Törökmező - Nagymaros</t>
  </si>
  <si>
    <t>Pilis-h. Csobánka - Majdán-ny. - Kevély-ny. - Köves-bérc - Rozália-t.gy. - Virágos-ny. - Óbudai-temető</t>
  </si>
  <si>
    <t>Budai-h. Hűvösvölgy - Határ-ny. - Virágos-ny. - H.H.H. - Fenyőgyöngye - Árpád-kilátó - Hűvösvölgy</t>
  </si>
  <si>
    <t>Budai-h. Tímár u. HÉV áll. - Kiscelli-parkerdő - Mátyás-h. - Virágos-ny. - Újlaki-h. - Hűvösvölgy - Nagy-Hárs-h. - Szépjuhászné</t>
  </si>
  <si>
    <t>Tóth Erzsébet</t>
  </si>
  <si>
    <t>19-21</t>
  </si>
  <si>
    <t>Zempléni-h. Nagybózsva - Rudabányácska - Makkoshotyka - Hollóháza - Nagy-Milic - Füzér - Nagybózsva</t>
  </si>
  <si>
    <t>Bódi J.</t>
  </si>
  <si>
    <t>Budai-h. Nagybányai u. - Árpád-kilátó - Hűvösvölgy - Kis-Hárs-h. - Szépjuhászné - Makkosmária - Csillebérc</t>
  </si>
  <si>
    <t>Budapest  Csonka János Emlékmúzeum</t>
  </si>
  <si>
    <t>múzeum</t>
  </si>
  <si>
    <t xml:space="preserve"> Pilis-h.  " Piros 35 "  teljesítménytúra  Dömösig</t>
  </si>
  <si>
    <t>Énekes F.</t>
  </si>
  <si>
    <t>Bakony - keleti   " Fehér-Vár-Palota "  teljesítménytúra</t>
  </si>
  <si>
    <t>Budai-h.  " Hegedűs Róbert Emléktúra "  teljedítménytúra</t>
  </si>
  <si>
    <t>Pilis-h.  " Intersport túranap 28 "  teljesítménytúra</t>
  </si>
  <si>
    <t>Perepatics M.</t>
  </si>
  <si>
    <t>Gödöllői-d.  " Téli Margita 20 és 40 " teljesítménytúra</t>
  </si>
  <si>
    <t>Budai-h.  " Nagykovácsi Nagy Nyolcas 24 " teljesítménytúra</t>
  </si>
  <si>
    <t>telj.túratéli</t>
  </si>
  <si>
    <t>Pilis-h. Csillaghegy - Róka-h. - Nagy-Kevély - Kevély-ny. - Mackó-bg. - Kevély-ny. - Csillaghegy</t>
  </si>
  <si>
    <t>Budai-h.  " Tojás 40 "  teljesítménytúra</t>
  </si>
  <si>
    <t>Gerecse-h.  " Gerecse 50 "  teljesítménytúra</t>
  </si>
  <si>
    <t>Pilis és a Budai-h.  " Sárga 70 "  teljesítménytúra</t>
  </si>
  <si>
    <t>Pilis-h.  " Pilis 50 "  teljesítménytúra  Csillaghegy - Pomáz</t>
  </si>
  <si>
    <t>Budai-hegység  " BUDAI 50 "  teljesítménytúra</t>
  </si>
  <si>
    <t>Pilis-h.  " Honvéd 50 "  teljesítménytúra</t>
  </si>
  <si>
    <t>Pilis a Gete és a Gerecse  " Kinizsi 100 "  teljesítménytúra</t>
  </si>
  <si>
    <t xml:space="preserve">Vértes h.  " Oroszlány 50 "  teljesítménytúra </t>
  </si>
  <si>
    <t>Budai-h.  " Buda Barlangjai 40 "  teljesítménytúra</t>
  </si>
  <si>
    <t>Pilis-h. Békásmegyer - Nagy-Kevély - Csobánka - Lajosforrás - Dobogókő - Szurdok - Csobánka - Békásmegyer</t>
  </si>
  <si>
    <t>Börzsöny-h. " Mányoki 30 " teljesítménytúra   Királyrét.</t>
  </si>
  <si>
    <t>Pilis-h.  " Pilisi Szirtek "  teljesítménytúra    Pilisszántó.</t>
  </si>
  <si>
    <t xml:space="preserve">Budai-h.  " Budai tájakon 30 "  teljesítménytúra  Hűvösvölgy </t>
  </si>
  <si>
    <t>Pilis-h. " Pomáz Körül-belül 30 "  teljesítménytúra    Pomáz</t>
  </si>
  <si>
    <t>17-19</t>
  </si>
  <si>
    <t>Balaton-kőr  Fűzfő - Almádi - Örvényes - Révfülöp - Fonyód - Szemes - Zamárdi - Siófok - Aliga - Fűzfő</t>
  </si>
  <si>
    <t>Budai-h.  " Meteor 50 "  teljesítménytúra   Hűvösvölgy</t>
  </si>
  <si>
    <t>Budai-h.  " Zsírosdeszka 30 "  teljesítménytúra   Csillebérc</t>
  </si>
  <si>
    <t xml:space="preserve">Pilis-h.  " Negyednyolcas 30 "  teljesítménytúra   Szentendre </t>
  </si>
  <si>
    <t>B</t>
  </si>
  <si>
    <t>Budai-h.  Budaörs - Felsőszállás - Sorrentó - Nagyszénás - Budakeszi - Virág-v. - Farkas-h. - Budaörs</t>
  </si>
  <si>
    <t>Budai-h.  Budaörs - Farkas-h. - Dióstető - Normafa - Dióstető - Budaörs</t>
  </si>
  <si>
    <t>11-13</t>
  </si>
  <si>
    <t>Bükk-h. Ómassa - Csipkéskút - Nagymező - Jávorkút - Ómassa - Látókő - Örvénykő - Ómassa</t>
  </si>
  <si>
    <t>Budai-h. Budaörs - Kálvária-h. - Csillebérc - Sorrentó - Farkas-h. - Budaörs</t>
  </si>
  <si>
    <t>Pilis-h. Gyalogos tájékozódási túraverseny  Kopár-csárda - Klotild-liget - Zajnát - Kopár-csárda</t>
  </si>
  <si>
    <t>19-20</t>
  </si>
  <si>
    <t>Börzsöny-h. OKT 17sz. túra  Nagymaros - Nógrád vá.</t>
  </si>
  <si>
    <t>Budai-h. Szépjuhászné - Hűvösvölgy - Határnyereg - Virágos -ny - Határ-ny. - Szépjuhászné</t>
  </si>
  <si>
    <t>Budai-h. Nagykovácsi - Anna vadászlak - Nagy-Kopasz - Nagykovácsi</t>
  </si>
  <si>
    <t>Budai-h. Nagykovácsi - Nagyszénás - Antónia-árok - Nagykovácsi</t>
  </si>
  <si>
    <t>Gerecse-h. Heprifalva - Kis-Teke-h. - Bagoly-h. - Gerecse-oldal - üdülő - Vízválasztó - Ökör-állás oldala - Alsóvadács - Herpifalva</t>
  </si>
  <si>
    <t>Bakony-h.   Tés - Jásd - Szentkút - Jásd - Tés</t>
  </si>
  <si>
    <t>Budai-h. " Sorrentó 21 " teljesítménytúra  Szépjuhászné ..</t>
  </si>
  <si>
    <t>Budai-h." Gercse 15 " teljesítménytúra  Árpád-kilátó - Gercse</t>
  </si>
  <si>
    <t>16-17</t>
  </si>
  <si>
    <t>Keszthelyi-h. OKT 4sz túra Tapolca - Lesenceistvánd - Vállus - Keszthely</t>
  </si>
  <si>
    <t>Budai-h. Budaörs - Farkas-h. - Anna-rét - Normafa - Budaörs</t>
  </si>
  <si>
    <t>Budai-h." Vár a Mikulás 10 "  teljesítménytúra Szépjuhászné</t>
  </si>
  <si>
    <t>Budai-h.   Budaörs - Normafa - Csacsi-rét - Farkas-h. - Budaörs</t>
  </si>
  <si>
    <t>Budai-h. Szépjuhászné - Kecskehát - Remete-h. - Kerek-h. - Virágos-ny. - Óbudai-temető</t>
  </si>
  <si>
    <t>Budai-h. Hűvösvölgy - Nyéki-h. - Határ-ny. - Ördög-árok - Árpád-kilátó - Fenyőgyöngye - Bécsi út.</t>
  </si>
  <si>
    <t>Szádeczky K.T.</t>
  </si>
  <si>
    <t>Pilis-h. Piliscsaba - Garancs-tető - Garancsi-tó - Piliscsaba</t>
  </si>
  <si>
    <t>Pilis-h. Pilisszentkereszt - Cigány-puszta - Pilis-nyereg - Dobogókő - Szent-kút - Pilisszentkereszt</t>
  </si>
  <si>
    <t>Gerecse-h. OKT 11sz. Tarán - Öregerdő - Koldusszállás - Bodza-völgy - Tornyópuszta - Szárlpget</t>
  </si>
  <si>
    <t xml:space="preserve">Gerecse-h. Tardos - Bányahegyi-eh. - Vérteskozma - Koldusszállás - </t>
  </si>
  <si>
    <t>Kassa   Városnézés és múzeumlátogatás</t>
  </si>
  <si>
    <t>Bakony OKT 9sz. Csőszpuszta - Jásd - Bakonynána - Tés - Csőszpuszta</t>
  </si>
  <si>
    <t>Börzsöny-h. Nagymaros - Hegyes-tető - Köves-mező - Békás-rét - Márianosztra</t>
  </si>
  <si>
    <t>Csepel-sziget  " Csepel 15 " teljesítménytúra  Szigethalom</t>
  </si>
  <si>
    <t>Tétényi-fennsík  Érd - Erdőhát-dűlő - geokarácsony - Érd</t>
  </si>
  <si>
    <t>Csepel-sziget  Csepeli-kiserdő, Halásztelek - Duna-ártér - Halásztelek,  Taksony-szigeti mellékági tanösvény</t>
  </si>
  <si>
    <t>Budai-h. Érd - Nyakas-kő - Pecató - Sóskút - Öreghegy - Érd</t>
  </si>
  <si>
    <t>Tétényi-fennsík  Törökbálint - Nagy-erdő - Róka-h. - Erdő-hát dűlő - Dobogó-h. - Iharos-erdő - Biatorbágy</t>
  </si>
  <si>
    <t>Vass L.</t>
  </si>
  <si>
    <t>Bakony-h.   Eplény sícentrum.</t>
  </si>
  <si>
    <t>Cserhát-h.  OKT 18sz túra   Katalinpuszta - Nógrád vá.</t>
  </si>
  <si>
    <t>Pilis-h. Pomáz - Cseresznyés-árok - Nagy-Csikóvár - Janda Vilmos kh. - Pomáz</t>
  </si>
  <si>
    <t>28-29</t>
  </si>
  <si>
    <t>Pilis-h. OKT 15-16 sz túra  Rozália téglagyár - Visegrád komp</t>
  </si>
  <si>
    <t>Pilis-h. Pilisborosjenő - Teve-szikla - Egri-várrom - Jenői-torony - Kevély-alja - Pilisborosjenő</t>
  </si>
  <si>
    <t>Cserhát-h. OKT 18 sz túra  Katalinpuszta - Ősagárd</t>
  </si>
  <si>
    <t>A</t>
  </si>
  <si>
    <t>27-28</t>
  </si>
  <si>
    <t xml:space="preserve">Bükk-h. Bélapátfalva Cementgyár v.mh-Telekessy v. ház - Szarvaskő. Bélapátfalva Cementgyár v.mh- Cserepeskői -bg. - Cementgyár v.mh 
</t>
  </si>
  <si>
    <t>Fodor T.</t>
  </si>
  <si>
    <t xml:space="preserve">   </t>
  </si>
  <si>
    <t>Budai-h. " Budai Zöld Túra " teljesítménytúra  Nagykovácsi - Széchenyi-h.</t>
  </si>
  <si>
    <t>telj.turatéli</t>
  </si>
  <si>
    <t xml:space="preserve">Börzsöny-h.   " Vulkántúra " teljesítménytúra    Királyrét </t>
  </si>
  <si>
    <t>Pilis - Visegrádi-h.  " Forrástúra " teljesítménytúra  Esztergom</t>
  </si>
  <si>
    <t>Pilis-h. Leányfalu - Vöröskő - Vízverés nyereg - Visegrád</t>
  </si>
  <si>
    <t>25-27</t>
  </si>
  <si>
    <t>Pilis-h. Dobogókő - Prédikálószék - Vadálló-kövek - Rám-szakadék - Rezső-kilátó - Dobogókő</t>
  </si>
  <si>
    <t>Pilis - Zajnát   Köztársaság-kupa  tájékozódási túraverseny</t>
  </si>
  <si>
    <t>Vértes-h. Mór - Csókakő - Dobai-kút - Farkas-gödör - Mór</t>
  </si>
  <si>
    <t>Budai-h.Kurucles - Zugliget - Tündérszikla - Erzsébet-kilátó - Szépjuhászné - Kurucles</t>
  </si>
  <si>
    <t>Börzsöny-h. Kismaros - Toronyalja - Morgó - Kismaros</t>
  </si>
  <si>
    <t>Budai-h. Budaliget - Zsíros-h. - Nagyszénás - Antónia-árok - Zsíros-h. - Budaliget</t>
  </si>
  <si>
    <t>Zempléni-h. Pálháza - Nagy-Milic - Hollóháza - Telkibánya - Bózsva</t>
  </si>
  <si>
    <t>Mátra-h. Mátraderecske - Recsk - Várbükk - Parád - Gabi-halála - Kékestető - Parád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</si>
</sst>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[$-F400]h:mm:ss\ AM/PM"/>
    <numFmt numFmtId="167" formatCode="[&lt;=999999999]\(##\)\ ###\-##\-##;[&lt;=6999999999]0#\ \(##\)###\-##\-##;#\ \(##\)\ ###\-##\-##"/>
  </numFmts>
  <fonts count="3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color indexed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8"/>
      <color indexed="10"/>
      <name val="Arial"/>
      <family val="2"/>
    </font>
    <font>
      <sz val="10"/>
      <color indexed="17"/>
      <name val="Arial"/>
      <family val="2"/>
    </font>
    <font>
      <sz val="8"/>
      <color indexed="50"/>
      <name val="Arial Narrow"/>
      <family val="2"/>
    </font>
    <font>
      <sz val="8"/>
      <color indexed="17"/>
      <name val="Arial Narrow"/>
      <family val="2"/>
    </font>
    <font>
      <b/>
      <sz val="8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49" fontId="7" fillId="2" borderId="4" xfId="0" applyNumberFormat="1" applyFont="1" applyFill="1" applyBorder="1" applyAlignment="1">
      <alignment horizontal="center" textRotation="90"/>
    </xf>
    <xf numFmtId="1" fontId="7" fillId="2" borderId="4" xfId="0" applyNumberFormat="1" applyFont="1" applyFill="1" applyBorder="1" applyAlignment="1">
      <alignment horizontal="center" textRotation="90"/>
    </xf>
    <xf numFmtId="49" fontId="7" fillId="0" borderId="3" xfId="0" applyNumberFormat="1" applyFont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/>
    </xf>
    <xf numFmtId="3" fontId="7" fillId="0" borderId="4" xfId="0" applyNumberFormat="1" applyFont="1" applyFill="1" applyBorder="1" applyAlignment="1">
      <alignment horizontal="center" textRotation="90" wrapText="1"/>
    </xf>
    <xf numFmtId="0" fontId="7" fillId="0" borderId="4" xfId="0" applyNumberFormat="1" applyFont="1" applyFill="1" applyBorder="1" applyAlignment="1">
      <alignment horizontal="center" textRotation="90" wrapText="1"/>
    </xf>
    <xf numFmtId="164" fontId="7" fillId="0" borderId="4" xfId="0" applyNumberFormat="1" applyFont="1" applyBorder="1" applyAlignment="1">
      <alignment horizontal="center" textRotation="90" wrapText="1"/>
    </xf>
    <xf numFmtId="1" fontId="7" fillId="0" borderId="4" xfId="0" applyNumberFormat="1" applyFont="1" applyBorder="1" applyAlignment="1">
      <alignment horizontal="center" textRotation="90" wrapText="1"/>
    </xf>
    <xf numFmtId="0" fontId="7" fillId="0" borderId="4" xfId="0" applyNumberFormat="1" applyFont="1" applyBorder="1" applyAlignment="1">
      <alignment horizontal="center" textRotation="90" wrapText="1"/>
    </xf>
    <xf numFmtId="0" fontId="7" fillId="2" borderId="4" xfId="0" applyNumberFormat="1" applyFont="1" applyFill="1" applyBorder="1" applyAlignment="1">
      <alignment horizontal="center" textRotation="90" wrapText="1"/>
    </xf>
    <xf numFmtId="3" fontId="7" fillId="2" borderId="5" xfId="0" applyNumberFormat="1" applyFont="1" applyFill="1" applyBorder="1" applyAlignment="1">
      <alignment horizontal="center" textRotation="90" wrapText="1"/>
    </xf>
    <xf numFmtId="1" fontId="8" fillId="0" borderId="0" xfId="0" applyNumberFormat="1" applyFont="1" applyBorder="1" applyAlignment="1">
      <alignment horizontal="left" textRotation="90"/>
    </xf>
    <xf numFmtId="0" fontId="8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textRotation="90"/>
    </xf>
    <xf numFmtId="49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textRotation="90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7" fillId="0" borderId="29" xfId="0" applyNumberFormat="1" applyFont="1" applyBorder="1" applyAlignment="1">
      <alignment horizontal="center" textRotation="90"/>
    </xf>
    <xf numFmtId="0" fontId="20" fillId="0" borderId="0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2" fillId="0" borderId="2" xfId="0" applyFont="1" applyBorder="1" applyAlignment="1">
      <alignment horizontal="center" textRotation="90"/>
    </xf>
    <xf numFmtId="49" fontId="22" fillId="0" borderId="4" xfId="0" applyNumberFormat="1" applyFont="1" applyBorder="1" applyAlignment="1">
      <alignment horizontal="center" textRotation="90"/>
    </xf>
    <xf numFmtId="0" fontId="22" fillId="0" borderId="4" xfId="0" applyFont="1" applyBorder="1" applyAlignment="1">
      <alignment horizontal="center" wrapText="1"/>
    </xf>
    <xf numFmtId="1" fontId="22" fillId="0" borderId="4" xfId="0" applyNumberFormat="1" applyFont="1" applyBorder="1" applyAlignment="1">
      <alignment horizontal="center" textRotation="90"/>
    </xf>
    <xf numFmtId="49" fontId="22" fillId="0" borderId="3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4" xfId="0" applyFont="1" applyFill="1" applyBorder="1" applyAlignment="1">
      <alignment horizontal="center" textRotation="90" wrapText="1"/>
    </xf>
    <xf numFmtId="3" fontId="22" fillId="0" borderId="4" xfId="0" applyNumberFormat="1" applyFont="1" applyFill="1" applyBorder="1" applyAlignment="1">
      <alignment horizontal="center" textRotation="90" wrapText="1"/>
    </xf>
    <xf numFmtId="3" fontId="22" fillId="0" borderId="4" xfId="0" applyNumberFormat="1" applyFont="1" applyFill="1" applyBorder="1" applyAlignment="1">
      <alignment horizontal="center" textRotation="90"/>
    </xf>
    <xf numFmtId="0" fontId="22" fillId="0" borderId="4" xfId="0" applyNumberFormat="1" applyFont="1" applyFill="1" applyBorder="1" applyAlignment="1">
      <alignment horizontal="center" textRotation="90" wrapText="1"/>
    </xf>
    <xf numFmtId="164" fontId="22" fillId="0" borderId="4" xfId="0" applyNumberFormat="1" applyFont="1" applyBorder="1" applyAlignment="1">
      <alignment horizontal="center" textRotation="90" wrapText="1"/>
    </xf>
    <xf numFmtId="1" fontId="22" fillId="0" borderId="4" xfId="0" applyNumberFormat="1" applyFont="1" applyBorder="1" applyAlignment="1">
      <alignment horizontal="center" textRotation="90" wrapText="1"/>
    </xf>
    <xf numFmtId="0" fontId="22" fillId="0" borderId="4" xfId="0" applyNumberFormat="1" applyFont="1" applyBorder="1" applyAlignment="1">
      <alignment horizontal="center" textRotation="90" wrapText="1"/>
    </xf>
    <xf numFmtId="1" fontId="23" fillId="0" borderId="4" xfId="0" applyNumberFormat="1" applyFont="1" applyBorder="1" applyAlignment="1">
      <alignment horizontal="center" textRotation="90" wrapText="1"/>
    </xf>
    <xf numFmtId="3" fontId="22" fillId="0" borderId="4" xfId="0" applyNumberFormat="1" applyFont="1" applyBorder="1" applyAlignment="1">
      <alignment horizontal="center" textRotation="90" wrapText="1"/>
    </xf>
    <xf numFmtId="3" fontId="22" fillId="0" borderId="31" xfId="0" applyNumberFormat="1" applyFont="1" applyBorder="1" applyAlignment="1">
      <alignment horizontal="center" textRotation="90" wrapText="1"/>
    </xf>
    <xf numFmtId="1" fontId="22" fillId="0" borderId="4" xfId="0" applyNumberFormat="1" applyFont="1" applyBorder="1" applyAlignment="1">
      <alignment horizontal="left" textRotation="90"/>
    </xf>
    <xf numFmtId="1" fontId="24" fillId="0" borderId="4" xfId="0" applyNumberFormat="1" applyFont="1" applyBorder="1" applyAlignment="1">
      <alignment horizontal="center" textRotation="90"/>
    </xf>
    <xf numFmtId="1" fontId="22" fillId="0" borderId="32" xfId="0" applyNumberFormat="1" applyFont="1" applyBorder="1" applyAlignment="1">
      <alignment horizontal="left" textRotation="9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left" vertical="center"/>
    </xf>
    <xf numFmtId="1" fontId="20" fillId="0" borderId="31" xfId="0" applyNumberFormat="1" applyFont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vertical="center" wrapText="1"/>
    </xf>
    <xf numFmtId="0" fontId="22" fillId="0" borderId="14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1" fontId="20" fillId="0" borderId="36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17" fillId="0" borderId="37" xfId="0" applyNumberFormat="1" applyFont="1" applyBorder="1" applyAlignment="1">
      <alignment horizontal="center" textRotation="90"/>
    </xf>
    <xf numFmtId="1" fontId="17" fillId="0" borderId="29" xfId="0" applyNumberFormat="1" applyFont="1" applyBorder="1" applyAlignment="1">
      <alignment horizontal="center" textRotation="90"/>
    </xf>
    <xf numFmtId="164" fontId="22" fillId="0" borderId="6" xfId="0" applyNumberFormat="1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22" fillId="0" borderId="7" xfId="0" applyFont="1" applyBorder="1" applyAlignment="1">
      <alignment horizontal="left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17" fillId="0" borderId="39" xfId="0" applyNumberFormat="1" applyFont="1" applyBorder="1" applyAlignment="1">
      <alignment horizontal="center" textRotation="90"/>
    </xf>
    <xf numFmtId="164" fontId="22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left" textRotation="90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0" fontId="29" fillId="0" borderId="6" xfId="0" applyNumberFormat="1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164" fontId="29" fillId="0" borderId="24" xfId="0" applyNumberFormat="1" applyFont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1" fontId="22" fillId="0" borderId="40" xfId="0" applyNumberFormat="1" applyFont="1" applyBorder="1" applyAlignment="1">
      <alignment horizontal="center" vertical="center" wrapText="1"/>
    </xf>
    <xf numFmtId="1" fontId="22" fillId="0" borderId="43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45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1" fontId="29" fillId="0" borderId="40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2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164" fontId="29" fillId="0" borderId="43" xfId="0" applyNumberFormat="1" applyFont="1" applyBorder="1" applyAlignment="1">
      <alignment horizontal="center" vertical="center" wrapText="1"/>
    </xf>
    <xf numFmtId="164" fontId="29" fillId="0" borderId="27" xfId="0" applyNumberFormat="1" applyFont="1" applyBorder="1" applyAlignment="1">
      <alignment horizontal="center" vertical="center" wrapText="1"/>
    </xf>
    <xf numFmtId="164" fontId="29" fillId="0" borderId="40" xfId="0" applyNumberFormat="1" applyFont="1" applyBorder="1" applyAlignment="1">
      <alignment horizontal="center" vertical="center" wrapText="1"/>
    </xf>
    <xf numFmtId="164" fontId="29" fillId="0" borderId="45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textRotation="90"/>
    </xf>
    <xf numFmtId="1" fontId="22" fillId="0" borderId="30" xfId="0" applyNumberFormat="1" applyFont="1" applyBorder="1" applyAlignment="1">
      <alignment horizontal="center" textRotation="90"/>
    </xf>
    <xf numFmtId="1" fontId="22" fillId="0" borderId="3" xfId="0" applyNumberFormat="1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textRotation="90"/>
    </xf>
    <xf numFmtId="0" fontId="7" fillId="0" borderId="31" xfId="0" applyNumberFormat="1" applyFont="1" applyBorder="1" applyAlignment="1">
      <alignment horizontal="center" textRotation="90"/>
    </xf>
    <xf numFmtId="0" fontId="7" fillId="0" borderId="3" xfId="0" applyNumberFormat="1" applyFont="1" applyBorder="1" applyAlignment="1">
      <alignment horizontal="center" textRotation="90"/>
    </xf>
    <xf numFmtId="0" fontId="22" fillId="0" borderId="2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42"/>
  <sheetViews>
    <sheetView tabSelected="1" workbookViewId="0" topLeftCell="A2">
      <pane xSplit="14520" ySplit="2445" topLeftCell="ED3" activePane="bottomLeft" state="split"/>
      <selection pane="topLeft" activeCell="I2" sqref="I1:I16384"/>
      <selection pane="topRight" activeCell="AF1" sqref="AF1"/>
      <selection pane="bottomLeft" activeCell="D331" sqref="D331"/>
      <selection pane="bottomRight" activeCell="ED325" sqref="ED325"/>
    </sheetView>
  </sheetViews>
  <sheetFormatPr defaultColWidth="9.140625" defaultRowHeight="12.75"/>
  <cols>
    <col min="1" max="1" width="2.8515625" style="115" customWidth="1"/>
    <col min="2" max="2" width="2.421875" style="116" customWidth="1"/>
    <col min="3" max="3" width="4.00390625" style="222" customWidth="1"/>
    <col min="4" max="4" width="36.7109375" style="133" customWidth="1"/>
    <col min="5" max="5" width="2.7109375" style="118" customWidth="1"/>
    <col min="6" max="6" width="2.00390625" style="119" customWidth="1"/>
    <col min="7" max="7" width="1.8515625" style="119" customWidth="1"/>
    <col min="8" max="8" width="2.00390625" style="119" bestFit="1" customWidth="1"/>
    <col min="9" max="9" width="8.7109375" style="260" customWidth="1"/>
    <col min="10" max="10" width="6.7109375" style="120" customWidth="1"/>
    <col min="11" max="11" width="6.00390625" style="121" customWidth="1"/>
    <col min="12" max="13" width="4.140625" style="121" hidden="1" customWidth="1"/>
    <col min="14" max="14" width="7.00390625" style="121" customWidth="1"/>
    <col min="15" max="15" width="4.00390625" style="121" customWidth="1"/>
    <col min="16" max="16" width="3.8515625" style="121" customWidth="1"/>
    <col min="17" max="17" width="2.421875" style="121" customWidth="1"/>
    <col min="18" max="18" width="2.421875" style="122" customWidth="1"/>
    <col min="19" max="19" width="5.140625" style="123" customWidth="1"/>
    <col min="20" max="20" width="3.140625" style="124" customWidth="1"/>
    <col min="21" max="21" width="3.140625" style="123" customWidth="1"/>
    <col min="22" max="22" width="5.00390625" style="125" customWidth="1"/>
    <col min="23" max="23" width="3.00390625" style="123" customWidth="1"/>
    <col min="24" max="24" width="6.140625" style="126" customWidth="1"/>
    <col min="25" max="27" width="4.140625" style="123" hidden="1" customWidth="1"/>
    <col min="28" max="28" width="12.00390625" style="127" hidden="1" customWidth="1"/>
    <col min="29" max="29" width="4.140625" style="116" hidden="1" customWidth="1"/>
    <col min="30" max="31" width="2.7109375" style="131" customWidth="1"/>
    <col min="32" max="32" width="3.140625" style="131" customWidth="1"/>
    <col min="33" max="33" width="10.7109375" style="131" customWidth="1"/>
    <col min="34" max="34" width="2.57421875" style="129" customWidth="1"/>
    <col min="35" max="35" width="3.7109375" style="5" customWidth="1"/>
    <col min="36" max="36" width="4.00390625" style="5" bestFit="1" customWidth="1"/>
    <col min="37" max="37" width="4.00390625" style="5" customWidth="1"/>
    <col min="38" max="38" width="4.00390625" style="5" bestFit="1" customWidth="1"/>
    <col min="39" max="39" width="4.00390625" style="5" customWidth="1"/>
    <col min="40" max="40" width="4.00390625" style="5" bestFit="1" customWidth="1"/>
    <col min="41" max="41" width="4.00390625" style="5" customWidth="1"/>
    <col min="42" max="42" width="5.28125" style="5" customWidth="1"/>
    <col min="43" max="50" width="4.00390625" style="5" customWidth="1"/>
    <col min="51" max="51" width="4.8515625" style="5" customWidth="1"/>
    <col min="52" max="54" width="4.00390625" style="5" customWidth="1"/>
    <col min="55" max="55" width="4.00390625" style="5" bestFit="1" customWidth="1"/>
    <col min="56" max="61" width="4.00390625" style="5" customWidth="1"/>
    <col min="62" max="62" width="4.00390625" style="16" customWidth="1"/>
    <col min="63" max="68" width="4.00390625" style="5" customWidth="1"/>
    <col min="69" max="69" width="5.00390625" style="5" customWidth="1"/>
    <col min="70" max="70" width="5.140625" style="5" customWidth="1"/>
    <col min="71" max="76" width="4.00390625" style="5" customWidth="1"/>
    <col min="77" max="77" width="4.7109375" style="5" customWidth="1"/>
    <col min="78" max="83" width="4.00390625" style="5" customWidth="1"/>
    <col min="84" max="84" width="5.28125" style="5" customWidth="1"/>
    <col min="85" max="86" width="4.00390625" style="5" customWidth="1"/>
    <col min="87" max="87" width="4.00390625" style="16" customWidth="1"/>
    <col min="88" max="88" width="4.8515625" style="16" customWidth="1"/>
    <col min="89" max="94" width="4.00390625" style="16" customWidth="1"/>
    <col min="95" max="95" width="4.8515625" style="5" customWidth="1"/>
    <col min="96" max="110" width="4.00390625" style="16" customWidth="1"/>
    <col min="111" max="111" width="4.7109375" style="16" customWidth="1"/>
    <col min="112" max="124" width="4.00390625" style="16" customWidth="1"/>
    <col min="125" max="125" width="5.00390625" style="16" customWidth="1"/>
    <col min="126" max="126" width="4.7109375" style="16" customWidth="1"/>
    <col min="127" max="133" width="4.00390625" style="16" customWidth="1"/>
    <col min="134" max="134" width="5.140625" style="16" customWidth="1"/>
    <col min="135" max="138" width="4.00390625" style="16" customWidth="1"/>
    <col min="139" max="139" width="4.8515625" style="16" customWidth="1"/>
    <col min="140" max="149" width="4.00390625" style="16" customWidth="1"/>
    <col min="150" max="150" width="5.00390625" style="16" customWidth="1"/>
    <col min="151" max="158" width="4.00390625" style="16" customWidth="1"/>
    <col min="159" max="159" width="4.28125" style="16" bestFit="1" customWidth="1"/>
    <col min="160" max="212" width="4.00390625" style="117" customWidth="1"/>
    <col min="213" max="16384" width="9.140625" style="117" customWidth="1"/>
  </cols>
  <sheetData>
    <row r="1" spans="30:33" ht="16.5" thickBot="1">
      <c r="AD1" s="128"/>
      <c r="AE1" s="128"/>
      <c r="AF1" s="128"/>
      <c r="AG1" s="128"/>
    </row>
    <row r="2" spans="1:159" s="136" customFormat="1" ht="109.5" customHeight="1" thickBot="1">
      <c r="A2" s="137" t="s">
        <v>33</v>
      </c>
      <c r="B2" s="138" t="s">
        <v>34</v>
      </c>
      <c r="C2" s="138" t="s">
        <v>35</v>
      </c>
      <c r="D2" s="139" t="s">
        <v>36</v>
      </c>
      <c r="E2" s="140" t="s">
        <v>37</v>
      </c>
      <c r="F2" s="309" t="s">
        <v>38</v>
      </c>
      <c r="G2" s="310"/>
      <c r="H2" s="311"/>
      <c r="I2" s="141" t="s">
        <v>39</v>
      </c>
      <c r="J2" s="142" t="s">
        <v>1</v>
      </c>
      <c r="K2" s="143" t="s">
        <v>40</v>
      </c>
      <c r="L2" s="143" t="s">
        <v>41</v>
      </c>
      <c r="M2" s="143" t="s">
        <v>42</v>
      </c>
      <c r="N2" s="144" t="s">
        <v>43</v>
      </c>
      <c r="O2" s="145" t="s">
        <v>44</v>
      </c>
      <c r="P2" s="143" t="s">
        <v>47</v>
      </c>
      <c r="Q2" s="144" t="s">
        <v>48</v>
      </c>
      <c r="R2" s="146" t="s">
        <v>49</v>
      </c>
      <c r="S2" s="147" t="s">
        <v>50</v>
      </c>
      <c r="T2" s="148" t="s">
        <v>62</v>
      </c>
      <c r="U2" s="149" t="s">
        <v>52</v>
      </c>
      <c r="V2" s="148" t="s">
        <v>53</v>
      </c>
      <c r="W2" s="149" t="s">
        <v>54</v>
      </c>
      <c r="X2" s="150" t="s">
        <v>55</v>
      </c>
      <c r="Y2" s="148" t="s">
        <v>56</v>
      </c>
      <c r="Z2" s="148" t="s">
        <v>57</v>
      </c>
      <c r="AA2" s="148" t="s">
        <v>58</v>
      </c>
      <c r="AB2" s="151" t="s">
        <v>59</v>
      </c>
      <c r="AC2" s="152" t="s">
        <v>60</v>
      </c>
      <c r="AD2" s="153" t="s">
        <v>56</v>
      </c>
      <c r="AE2" s="153" t="s">
        <v>58</v>
      </c>
      <c r="AF2" s="153" t="s">
        <v>63</v>
      </c>
      <c r="AG2" s="154" t="s">
        <v>59</v>
      </c>
      <c r="AH2" s="155" t="s">
        <v>60</v>
      </c>
      <c r="AI2" s="230" t="s">
        <v>66</v>
      </c>
      <c r="AJ2" s="230" t="s">
        <v>67</v>
      </c>
      <c r="AK2" s="230" t="s">
        <v>170</v>
      </c>
      <c r="AL2" s="217" t="s">
        <v>68</v>
      </c>
      <c r="AM2" s="217" t="s">
        <v>203</v>
      </c>
      <c r="AN2" s="217" t="s">
        <v>69</v>
      </c>
      <c r="AO2" s="217" t="s">
        <v>204</v>
      </c>
      <c r="AP2" s="134" t="s">
        <v>70</v>
      </c>
      <c r="AQ2" s="216" t="s">
        <v>71</v>
      </c>
      <c r="AR2" s="216" t="s">
        <v>136</v>
      </c>
      <c r="AS2" s="216" t="s">
        <v>393</v>
      </c>
      <c r="AT2" s="216" t="s">
        <v>205</v>
      </c>
      <c r="AU2" s="216" t="s">
        <v>206</v>
      </c>
      <c r="AV2" s="216" t="s">
        <v>207</v>
      </c>
      <c r="AW2" s="216" t="s">
        <v>208</v>
      </c>
      <c r="AX2" s="217" t="s">
        <v>72</v>
      </c>
      <c r="AY2" s="217" t="s">
        <v>73</v>
      </c>
      <c r="AZ2" s="217" t="s">
        <v>209</v>
      </c>
      <c r="BA2" s="217" t="s">
        <v>74</v>
      </c>
      <c r="BB2" s="217" t="s">
        <v>210</v>
      </c>
      <c r="BC2" s="217" t="s">
        <v>75</v>
      </c>
      <c r="BD2" s="217" t="s">
        <v>180</v>
      </c>
      <c r="BE2" s="217" t="s">
        <v>76</v>
      </c>
      <c r="BF2" s="217" t="s">
        <v>211</v>
      </c>
      <c r="BG2" s="217" t="s">
        <v>213</v>
      </c>
      <c r="BH2" s="217" t="s">
        <v>137</v>
      </c>
      <c r="BI2" s="217" t="s">
        <v>77</v>
      </c>
      <c r="BJ2" s="217" t="s">
        <v>78</v>
      </c>
      <c r="BK2" s="217" t="s">
        <v>79</v>
      </c>
      <c r="BL2" s="217" t="s">
        <v>212</v>
      </c>
      <c r="BM2" s="217" t="s">
        <v>138</v>
      </c>
      <c r="BN2" s="217" t="s">
        <v>139</v>
      </c>
      <c r="BO2" s="217" t="s">
        <v>154</v>
      </c>
      <c r="BP2" s="217" t="s">
        <v>214</v>
      </c>
      <c r="BQ2" s="217" t="s">
        <v>284</v>
      </c>
      <c r="BR2" s="217" t="s">
        <v>80</v>
      </c>
      <c r="BS2" s="217" t="s">
        <v>81</v>
      </c>
      <c r="BT2" s="217" t="s">
        <v>82</v>
      </c>
      <c r="BU2" s="217" t="s">
        <v>83</v>
      </c>
      <c r="BV2" s="217" t="s">
        <v>392</v>
      </c>
      <c r="BW2" s="217" t="s">
        <v>215</v>
      </c>
      <c r="BX2" s="217" t="s">
        <v>84</v>
      </c>
      <c r="BY2" s="217" t="s">
        <v>85</v>
      </c>
      <c r="BZ2" s="217" t="s">
        <v>86</v>
      </c>
      <c r="CA2" s="217" t="s">
        <v>181</v>
      </c>
      <c r="CB2" s="217" t="s">
        <v>182</v>
      </c>
      <c r="CC2" s="217" t="s">
        <v>183</v>
      </c>
      <c r="CD2" s="217" t="s">
        <v>87</v>
      </c>
      <c r="CE2" s="217" t="s">
        <v>184</v>
      </c>
      <c r="CF2" s="134" t="s">
        <v>88</v>
      </c>
      <c r="CG2" s="134" t="s">
        <v>148</v>
      </c>
      <c r="CH2" s="134" t="s">
        <v>89</v>
      </c>
      <c r="CI2" s="134" t="s">
        <v>90</v>
      </c>
      <c r="CJ2" s="134" t="s">
        <v>140</v>
      </c>
      <c r="CK2" s="217" t="s">
        <v>91</v>
      </c>
      <c r="CL2" s="217" t="s">
        <v>216</v>
      </c>
      <c r="CM2" s="134" t="s">
        <v>92</v>
      </c>
      <c r="CN2" s="134" t="s">
        <v>93</v>
      </c>
      <c r="CO2" s="217" t="s">
        <v>156</v>
      </c>
      <c r="CP2" s="217" t="s">
        <v>94</v>
      </c>
      <c r="CQ2" s="134" t="s">
        <v>95</v>
      </c>
      <c r="CR2" s="134" t="s">
        <v>96</v>
      </c>
      <c r="CS2" s="134" t="s">
        <v>97</v>
      </c>
      <c r="CT2" s="217" t="s">
        <v>98</v>
      </c>
      <c r="CU2" s="217" t="s">
        <v>99</v>
      </c>
      <c r="CV2" s="134" t="s">
        <v>100</v>
      </c>
      <c r="CW2" s="134" t="s">
        <v>141</v>
      </c>
      <c r="CX2" s="134" t="s">
        <v>217</v>
      </c>
      <c r="CY2" s="134" t="s">
        <v>218</v>
      </c>
      <c r="CZ2" s="134" t="s">
        <v>219</v>
      </c>
      <c r="DA2" s="134" t="s">
        <v>101</v>
      </c>
      <c r="DB2" s="134" t="s">
        <v>102</v>
      </c>
      <c r="DC2" s="134" t="s">
        <v>103</v>
      </c>
      <c r="DD2" s="134" t="s">
        <v>104</v>
      </c>
      <c r="DE2" s="134" t="s">
        <v>105</v>
      </c>
      <c r="DF2" s="217" t="s">
        <v>106</v>
      </c>
      <c r="DG2" s="134" t="s">
        <v>107</v>
      </c>
      <c r="DH2" s="134" t="s">
        <v>142</v>
      </c>
      <c r="DI2" s="134" t="s">
        <v>220</v>
      </c>
      <c r="DJ2" s="134" t="s">
        <v>108</v>
      </c>
      <c r="DK2" s="134" t="s">
        <v>433</v>
      </c>
      <c r="DL2" s="134" t="s">
        <v>185</v>
      </c>
      <c r="DM2" s="134" t="s">
        <v>307</v>
      </c>
      <c r="DN2" s="134" t="s">
        <v>109</v>
      </c>
      <c r="DO2" s="134" t="s">
        <v>155</v>
      </c>
      <c r="DP2" s="134" t="s">
        <v>110</v>
      </c>
      <c r="DQ2" s="134" t="s">
        <v>111</v>
      </c>
      <c r="DR2" s="134" t="s">
        <v>143</v>
      </c>
      <c r="DS2" s="134" t="s">
        <v>112</v>
      </c>
      <c r="DT2" s="134" t="s">
        <v>113</v>
      </c>
      <c r="DU2" s="134" t="s">
        <v>114</v>
      </c>
      <c r="DV2" s="134" t="s">
        <v>115</v>
      </c>
      <c r="DW2" s="217" t="s">
        <v>116</v>
      </c>
      <c r="DX2" s="217" t="s">
        <v>117</v>
      </c>
      <c r="DY2" s="217" t="s">
        <v>144</v>
      </c>
      <c r="DZ2" s="217" t="s">
        <v>118</v>
      </c>
      <c r="EA2" s="217" t="s">
        <v>119</v>
      </c>
      <c r="EB2" s="217" t="s">
        <v>285</v>
      </c>
      <c r="EC2" s="217" t="s">
        <v>221</v>
      </c>
      <c r="ED2" s="217" t="s">
        <v>286</v>
      </c>
      <c r="EE2" s="217" t="s">
        <v>120</v>
      </c>
      <c r="EF2" s="217" t="s">
        <v>121</v>
      </c>
      <c r="EG2" s="217" t="s">
        <v>222</v>
      </c>
      <c r="EH2" s="217" t="s">
        <v>122</v>
      </c>
      <c r="EI2" s="217" t="s">
        <v>123</v>
      </c>
      <c r="EJ2" s="217" t="s">
        <v>124</v>
      </c>
      <c r="EK2" s="217" t="s">
        <v>125</v>
      </c>
      <c r="EL2" s="217" t="s">
        <v>145</v>
      </c>
      <c r="EM2" s="217" t="s">
        <v>146</v>
      </c>
      <c r="EN2" s="217" t="s">
        <v>126</v>
      </c>
      <c r="EO2" s="217" t="s">
        <v>127</v>
      </c>
      <c r="EP2" s="217" t="s">
        <v>423</v>
      </c>
      <c r="EQ2" s="217" t="s">
        <v>128</v>
      </c>
      <c r="ER2" s="217" t="s">
        <v>309</v>
      </c>
      <c r="ES2" s="217" t="s">
        <v>535</v>
      </c>
      <c r="ET2" s="217" t="s">
        <v>129</v>
      </c>
      <c r="EU2" s="217" t="s">
        <v>316</v>
      </c>
      <c r="EV2" s="217" t="s">
        <v>130</v>
      </c>
      <c r="EW2" s="217" t="s">
        <v>131</v>
      </c>
      <c r="EX2" s="217" t="s">
        <v>308</v>
      </c>
      <c r="EY2" s="217" t="s">
        <v>132</v>
      </c>
      <c r="EZ2" s="217" t="s">
        <v>133</v>
      </c>
      <c r="FA2" s="217" t="s">
        <v>134</v>
      </c>
      <c r="FB2" s="234" t="s">
        <v>147</v>
      </c>
      <c r="FC2" s="234" t="s">
        <v>223</v>
      </c>
    </row>
    <row r="3" spans="1:159" s="130" customFormat="1" ht="12.75" customHeight="1">
      <c r="A3" s="180">
        <v>1</v>
      </c>
      <c r="B3" s="181" t="s">
        <v>64</v>
      </c>
      <c r="C3" s="223">
        <v>1</v>
      </c>
      <c r="D3" s="159" t="s">
        <v>149</v>
      </c>
      <c r="E3" s="182">
        <v>1</v>
      </c>
      <c r="F3" s="183">
        <v>1</v>
      </c>
      <c r="G3" s="163">
        <v>0</v>
      </c>
      <c r="H3" s="184">
        <v>1</v>
      </c>
      <c r="I3" s="163" t="str">
        <f>CONCATENATE(segédtábla!H3)</f>
        <v>gyalogos</v>
      </c>
      <c r="J3" s="164" t="s">
        <v>135</v>
      </c>
      <c r="K3" s="185">
        <v>6</v>
      </c>
      <c r="L3" s="166"/>
      <c r="M3" s="166"/>
      <c r="N3" s="185">
        <v>100</v>
      </c>
      <c r="O3" s="186"/>
      <c r="P3" s="185"/>
      <c r="Q3" s="167">
        <f>(CONCATENATE(segédtábla!S3))</f>
      </c>
      <c r="R3" s="167"/>
      <c r="S3" s="168">
        <f>SUM(segédtábla!U3)</f>
        <v>11</v>
      </c>
      <c r="T3" s="167" t="str">
        <f>(CONCATENATE(segédtábla!V3))</f>
        <v>1,1</v>
      </c>
      <c r="U3" s="167">
        <f>(CONCATENATE(segédtábla!W3))</f>
      </c>
      <c r="V3" s="168">
        <f>SUM(segédtábla!X3)</f>
        <v>12.100000000000001</v>
      </c>
      <c r="W3" s="187"/>
      <c r="X3" s="170">
        <f>SUM(segédtábla!Z3)</f>
        <v>12.100000000000001</v>
      </c>
      <c r="Y3" s="187"/>
      <c r="Z3" s="187"/>
      <c r="AA3" s="187"/>
      <c r="AB3" s="188"/>
      <c r="AC3" s="189"/>
      <c r="AD3" s="187">
        <v>16</v>
      </c>
      <c r="AE3" s="187">
        <v>26</v>
      </c>
      <c r="AF3" s="187">
        <v>0</v>
      </c>
      <c r="AG3" s="187" t="s">
        <v>65</v>
      </c>
      <c r="AH3" s="190">
        <v>5</v>
      </c>
      <c r="AI3" s="231"/>
      <c r="AJ3" s="219"/>
      <c r="AK3" s="219"/>
      <c r="AL3" s="219"/>
      <c r="AM3" s="219"/>
      <c r="AN3" s="219"/>
      <c r="AO3" s="219"/>
      <c r="AP3" s="219"/>
      <c r="AQ3" s="219">
        <f>X3</f>
        <v>12.100000000000001</v>
      </c>
      <c r="AR3" s="219"/>
      <c r="AS3" s="219"/>
      <c r="AT3" s="219"/>
      <c r="AU3" s="219"/>
      <c r="AV3" s="219"/>
      <c r="AW3" s="219"/>
      <c r="AX3" s="233"/>
      <c r="AY3" s="233">
        <f>X3+AH3</f>
        <v>17.1</v>
      </c>
      <c r="AZ3" s="233"/>
      <c r="BA3" s="233"/>
      <c r="BB3" s="233"/>
      <c r="BC3" s="233"/>
      <c r="BD3" s="218"/>
      <c r="BE3" s="218"/>
      <c r="BF3" s="218"/>
      <c r="BG3" s="218"/>
      <c r="BH3" s="218"/>
      <c r="BI3" s="218"/>
      <c r="BJ3" s="218"/>
      <c r="BK3" s="218">
        <f>X3</f>
        <v>12.100000000000001</v>
      </c>
      <c r="BL3" s="218"/>
      <c r="BM3" s="218"/>
      <c r="BN3" s="218"/>
      <c r="BO3" s="218"/>
      <c r="BP3" s="218"/>
      <c r="BQ3" s="218"/>
      <c r="BR3" s="218"/>
      <c r="BS3" s="218">
        <f>X3</f>
        <v>12.100000000000001</v>
      </c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>
        <f>X3</f>
        <v>12.100000000000001</v>
      </c>
      <c r="CG3" s="218">
        <f>X3</f>
        <v>12.100000000000001</v>
      </c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>
        <f>X3</f>
        <v>12.100000000000001</v>
      </c>
      <c r="CW3" s="218">
        <f>X3</f>
        <v>12.100000000000001</v>
      </c>
      <c r="CX3" s="218"/>
      <c r="CY3" s="218"/>
      <c r="CZ3" s="218"/>
      <c r="DA3" s="218"/>
      <c r="DB3" s="218"/>
      <c r="DC3" s="218">
        <f>X3</f>
        <v>12.100000000000001</v>
      </c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>
        <f>X3</f>
        <v>12.100000000000001</v>
      </c>
      <c r="DQ3" s="218">
        <f>X3</f>
        <v>12.100000000000001</v>
      </c>
      <c r="DR3" s="218"/>
      <c r="DS3" s="218"/>
      <c r="DT3" s="218"/>
      <c r="DU3" s="218">
        <f>X3</f>
        <v>12.100000000000001</v>
      </c>
      <c r="DV3" s="218"/>
      <c r="DW3" s="218"/>
      <c r="DX3" s="218">
        <f>X3</f>
        <v>12.100000000000001</v>
      </c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>
        <f>X3</f>
        <v>12.100000000000001</v>
      </c>
      <c r="EM3" s="218">
        <f>X3</f>
        <v>12.100000000000001</v>
      </c>
      <c r="EN3" s="218"/>
      <c r="EO3" s="218"/>
      <c r="EP3" s="218"/>
      <c r="EQ3" s="218"/>
      <c r="ER3" s="218"/>
      <c r="ES3" s="218"/>
      <c r="ET3" s="218"/>
      <c r="EU3" s="218"/>
      <c r="EV3" s="218">
        <f>X3</f>
        <v>12.100000000000001</v>
      </c>
      <c r="EW3" s="218"/>
      <c r="EX3" s="218"/>
      <c r="EY3" s="218"/>
      <c r="EZ3" s="218"/>
      <c r="FA3" s="218"/>
      <c r="FB3" s="218"/>
      <c r="FC3" s="235"/>
    </row>
    <row r="4" spans="1:159" s="229" customFormat="1" ht="12.75" customHeight="1">
      <c r="A4" s="180">
        <v>2</v>
      </c>
      <c r="B4" s="181" t="s">
        <v>64</v>
      </c>
      <c r="C4" s="223" t="s">
        <v>64</v>
      </c>
      <c r="D4" s="226" t="s">
        <v>241</v>
      </c>
      <c r="E4" s="182">
        <v>1</v>
      </c>
      <c r="F4" s="183">
        <v>1</v>
      </c>
      <c r="G4" s="163">
        <v>0</v>
      </c>
      <c r="H4" s="184">
        <v>1</v>
      </c>
      <c r="I4" s="163" t="s">
        <v>3</v>
      </c>
      <c r="J4" s="164" t="s">
        <v>135</v>
      </c>
      <c r="K4" s="185">
        <v>11.7</v>
      </c>
      <c r="L4" s="166"/>
      <c r="M4" s="166"/>
      <c r="N4" s="185">
        <v>300</v>
      </c>
      <c r="O4" s="186"/>
      <c r="P4" s="185"/>
      <c r="Q4" s="167"/>
      <c r="R4" s="167"/>
      <c r="S4" s="168">
        <v>23.55</v>
      </c>
      <c r="T4" s="167">
        <v>1.1</v>
      </c>
      <c r="U4" s="167"/>
      <c r="V4" s="168">
        <v>25.91</v>
      </c>
      <c r="W4" s="187"/>
      <c r="X4" s="170">
        <v>25.9</v>
      </c>
      <c r="Y4" s="187"/>
      <c r="Z4" s="187"/>
      <c r="AA4" s="187"/>
      <c r="AB4" s="188"/>
      <c r="AC4" s="189"/>
      <c r="AD4" s="187">
        <v>1</v>
      </c>
      <c r="AE4" s="187">
        <v>1</v>
      </c>
      <c r="AF4" s="187">
        <v>27</v>
      </c>
      <c r="AG4" s="187" t="s">
        <v>242</v>
      </c>
      <c r="AH4" s="190">
        <v>0</v>
      </c>
      <c r="AI4" s="231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33"/>
      <c r="AY4" s="233"/>
      <c r="AZ4" s="233"/>
      <c r="BA4" s="233"/>
      <c r="BB4" s="233"/>
      <c r="BC4" s="233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>
        <f>X4</f>
        <v>25.9</v>
      </c>
      <c r="EU4" s="218"/>
      <c r="EV4" s="218"/>
      <c r="EW4" s="218"/>
      <c r="EX4" s="218"/>
      <c r="EY4" s="218"/>
      <c r="EZ4" s="218"/>
      <c r="FA4" s="218"/>
      <c r="FB4" s="218"/>
      <c r="FC4" s="235"/>
    </row>
    <row r="5" spans="1:159" s="130" customFormat="1" ht="12.75" customHeight="1">
      <c r="A5" s="156">
        <v>3</v>
      </c>
      <c r="B5" s="157">
        <v>1</v>
      </c>
      <c r="C5" s="158">
        <v>2</v>
      </c>
      <c r="D5" s="159" t="s">
        <v>150</v>
      </c>
      <c r="E5" s="160">
        <v>1</v>
      </c>
      <c r="F5" s="183">
        <v>1</v>
      </c>
      <c r="G5" s="163">
        <v>0</v>
      </c>
      <c r="H5" s="184">
        <v>1</v>
      </c>
      <c r="I5" s="163" t="str">
        <f>CONCATENATE(segédtábla!H4)</f>
        <v>gyalogos</v>
      </c>
      <c r="J5" s="164" t="str">
        <f>CONCATENATE(segédtábla!I4,"",segédtábla!J4)</f>
        <v>téli</v>
      </c>
      <c r="K5" s="165">
        <v>16</v>
      </c>
      <c r="L5" s="166"/>
      <c r="M5" s="166"/>
      <c r="N5" s="165">
        <v>350</v>
      </c>
      <c r="O5" s="165"/>
      <c r="P5" s="165"/>
      <c r="Q5" s="167">
        <f>(CONCATENATE(segédtábla!S4))</f>
      </c>
      <c r="R5" s="167"/>
      <c r="S5" s="168">
        <f>SUM(segédtábla!U4)</f>
        <v>31</v>
      </c>
      <c r="T5" s="167" t="str">
        <f>(CONCATENATE(segédtábla!V4))</f>
        <v>1,1</v>
      </c>
      <c r="U5" s="167">
        <f>(CONCATENATE(segédtábla!W4))</f>
      </c>
      <c r="V5" s="168">
        <f>SUM(segédtábla!X4)</f>
        <v>34.1</v>
      </c>
      <c r="W5" s="169"/>
      <c r="X5" s="170">
        <f>SUM(segédtábla!Z4)</f>
        <v>34.1</v>
      </c>
      <c r="Y5" s="169"/>
      <c r="Z5" s="169"/>
      <c r="AA5" s="169"/>
      <c r="AB5" s="171"/>
      <c r="AC5" s="172"/>
      <c r="AD5" s="169">
        <v>1</v>
      </c>
      <c r="AE5" s="169">
        <v>2</v>
      </c>
      <c r="AF5" s="169">
        <v>34</v>
      </c>
      <c r="AG5" s="169" t="s">
        <v>151</v>
      </c>
      <c r="AH5" s="173">
        <v>0</v>
      </c>
      <c r="AI5" s="227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>
        <f>X5</f>
        <v>34.1</v>
      </c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8"/>
    </row>
    <row r="6" spans="1:159" s="229" customFormat="1" ht="12.75" customHeight="1">
      <c r="A6" s="156">
        <v>4</v>
      </c>
      <c r="B6" s="157">
        <v>1</v>
      </c>
      <c r="C6" s="158" t="s">
        <v>197</v>
      </c>
      <c r="D6" s="226" t="s">
        <v>224</v>
      </c>
      <c r="E6" s="160">
        <v>1</v>
      </c>
      <c r="F6" s="183">
        <v>7</v>
      </c>
      <c r="G6" s="163">
        <v>1</v>
      </c>
      <c r="H6" s="184">
        <v>0</v>
      </c>
      <c r="I6" s="163" t="s">
        <v>29</v>
      </c>
      <c r="J6" s="164" t="s">
        <v>30</v>
      </c>
      <c r="K6" s="165"/>
      <c r="L6" s="166"/>
      <c r="M6" s="166"/>
      <c r="N6" s="165"/>
      <c r="O6" s="165"/>
      <c r="P6" s="165">
        <v>3</v>
      </c>
      <c r="Q6" s="167"/>
      <c r="R6" s="167"/>
      <c r="S6" s="168">
        <v>6</v>
      </c>
      <c r="T6" s="167">
        <v>1</v>
      </c>
      <c r="U6" s="167"/>
      <c r="V6" s="168">
        <v>6</v>
      </c>
      <c r="W6" s="169"/>
      <c r="X6" s="170">
        <v>6</v>
      </c>
      <c r="Y6" s="169"/>
      <c r="Z6" s="169"/>
      <c r="AA6" s="169"/>
      <c r="AB6" s="171"/>
      <c r="AC6" s="172"/>
      <c r="AD6" s="169">
        <v>18</v>
      </c>
      <c r="AE6" s="169">
        <v>26</v>
      </c>
      <c r="AF6" s="169">
        <v>0</v>
      </c>
      <c r="AG6" s="169" t="s">
        <v>225</v>
      </c>
      <c r="AH6" s="173">
        <v>5</v>
      </c>
      <c r="AI6" s="227"/>
      <c r="AJ6" s="220"/>
      <c r="AK6" s="220"/>
      <c r="AL6" s="220"/>
      <c r="AM6" s="220"/>
      <c r="AN6" s="220"/>
      <c r="AO6" s="220"/>
      <c r="AP6" s="220">
        <f>X6+AH6</f>
        <v>11</v>
      </c>
      <c r="AQ6" s="220"/>
      <c r="AR6" s="220"/>
      <c r="AS6" s="220"/>
      <c r="AT6" s="220"/>
      <c r="AU6" s="220"/>
      <c r="AV6" s="220"/>
      <c r="AW6" s="220"/>
      <c r="AX6" s="220">
        <f>X6</f>
        <v>6</v>
      </c>
      <c r="AY6" s="220">
        <f>X6</f>
        <v>6</v>
      </c>
      <c r="AZ6" s="220"/>
      <c r="BA6" s="220"/>
      <c r="BB6" s="220"/>
      <c r="BC6" s="220"/>
      <c r="BD6" s="221"/>
      <c r="BE6" s="221">
        <f>X6</f>
        <v>6</v>
      </c>
      <c r="BF6" s="221">
        <f>X6</f>
        <v>6</v>
      </c>
      <c r="BG6" s="221"/>
      <c r="BH6" s="221">
        <f>X6</f>
        <v>6</v>
      </c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>
        <f>X6</f>
        <v>6</v>
      </c>
      <c r="BZ6" s="221">
        <f>X6</f>
        <v>6</v>
      </c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>
        <f>X6</f>
        <v>6</v>
      </c>
      <c r="CN6" s="221">
        <f>X6</f>
        <v>6</v>
      </c>
      <c r="CO6" s="221"/>
      <c r="CP6" s="221">
        <f>X6</f>
        <v>6</v>
      </c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>
        <f>X6</f>
        <v>6</v>
      </c>
      <c r="DH6" s="221">
        <f>X6</f>
        <v>6</v>
      </c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>
        <f>X6</f>
        <v>6</v>
      </c>
      <c r="DW6" s="221"/>
      <c r="DX6" s="221">
        <f>X6</f>
        <v>6</v>
      </c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>
        <f>X6</f>
        <v>6</v>
      </c>
      <c r="EK6" s="221"/>
      <c r="EL6" s="221"/>
      <c r="EM6" s="221">
        <f>X6</f>
        <v>6</v>
      </c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>
        <f>X6</f>
        <v>6</v>
      </c>
      <c r="FB6" s="221"/>
      <c r="FC6" s="228"/>
    </row>
    <row r="7" spans="1:159" s="130" customFormat="1" ht="12.75" customHeight="1">
      <c r="A7" s="156">
        <v>5</v>
      </c>
      <c r="B7" s="157">
        <v>1</v>
      </c>
      <c r="C7" s="158">
        <v>5</v>
      </c>
      <c r="D7" s="159" t="s">
        <v>152</v>
      </c>
      <c r="E7" s="160">
        <v>1</v>
      </c>
      <c r="F7" s="160">
        <v>1</v>
      </c>
      <c r="G7" s="161">
        <v>0</v>
      </c>
      <c r="H7" s="162">
        <v>1</v>
      </c>
      <c r="I7" s="163" t="str">
        <f>CONCATENATE(segédtábla!H5)</f>
        <v>gyalogos</v>
      </c>
      <c r="J7" s="164" t="str">
        <f>CONCATENATE(segédtábla!I5,"",segédtábla!J5)</f>
        <v>téli</v>
      </c>
      <c r="K7" s="165">
        <v>19.5</v>
      </c>
      <c r="L7" s="166"/>
      <c r="M7" s="166"/>
      <c r="N7" s="165">
        <v>847</v>
      </c>
      <c r="O7" s="165"/>
      <c r="P7" s="165"/>
      <c r="Q7" s="167">
        <f>(CONCATENATE(segédtábla!S5))</f>
      </c>
      <c r="R7" s="167"/>
      <c r="S7" s="168">
        <f>SUM(segédtábla!U5)</f>
        <v>46.19</v>
      </c>
      <c r="T7" s="167" t="str">
        <f>(CONCATENATE(segédtábla!V5))</f>
        <v>1,1</v>
      </c>
      <c r="U7" s="167">
        <f>(CONCATENATE(segédtábla!W5))</f>
      </c>
      <c r="V7" s="168">
        <f>SUM(segédtábla!X5)</f>
        <v>50.809000000000005</v>
      </c>
      <c r="W7" s="169"/>
      <c r="X7" s="170">
        <f>SUM(segédtábla!Z5)</f>
        <v>50.809000000000005</v>
      </c>
      <c r="Y7" s="169"/>
      <c r="Z7" s="169"/>
      <c r="AA7" s="169"/>
      <c r="AB7" s="171"/>
      <c r="AC7" s="172"/>
      <c r="AD7" s="169">
        <v>22</v>
      </c>
      <c r="AE7" s="169">
        <v>33</v>
      </c>
      <c r="AF7" s="169">
        <v>49</v>
      </c>
      <c r="AG7" s="169" t="s">
        <v>153</v>
      </c>
      <c r="AH7" s="173">
        <v>5</v>
      </c>
      <c r="AI7" s="227">
        <f>X7</f>
        <v>50.809000000000005</v>
      </c>
      <c r="AJ7" s="220"/>
      <c r="AK7" s="220"/>
      <c r="AL7" s="220"/>
      <c r="AM7" s="220"/>
      <c r="AN7" s="220"/>
      <c r="AO7" s="220"/>
      <c r="AP7" s="220"/>
      <c r="AQ7" s="220">
        <f>X7</f>
        <v>50.809000000000005</v>
      </c>
      <c r="AR7" s="220">
        <f>X7</f>
        <v>50.809000000000005</v>
      </c>
      <c r="AS7" s="220">
        <f>X7</f>
        <v>50.809000000000005</v>
      </c>
      <c r="AT7" s="220"/>
      <c r="AU7" s="220"/>
      <c r="AV7" s="220"/>
      <c r="AW7" s="220"/>
      <c r="AX7" s="220"/>
      <c r="AY7" s="220">
        <f>X7</f>
        <v>50.809000000000005</v>
      </c>
      <c r="AZ7" s="220"/>
      <c r="BA7" s="220"/>
      <c r="BB7" s="220"/>
      <c r="BC7" s="220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>
        <f>X7</f>
        <v>50.809000000000005</v>
      </c>
      <c r="BP7" s="221"/>
      <c r="BQ7" s="221"/>
      <c r="BR7" s="221">
        <f>X7</f>
        <v>50.809000000000005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>
        <f>X7</f>
        <v>50.809000000000005</v>
      </c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>
        <f>X7+AH7</f>
        <v>55.809000000000005</v>
      </c>
      <c r="CP7" s="221"/>
      <c r="CQ7" s="221"/>
      <c r="CR7" s="221">
        <f>X7</f>
        <v>50.809000000000005</v>
      </c>
      <c r="CS7" s="221"/>
      <c r="CT7" s="221">
        <f>X7</f>
        <v>50.809000000000005</v>
      </c>
      <c r="CU7" s="221">
        <f>X7</f>
        <v>50.809000000000005</v>
      </c>
      <c r="CV7" s="221">
        <f>X7</f>
        <v>50.809000000000005</v>
      </c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>
        <f>X7</f>
        <v>50.809000000000005</v>
      </c>
      <c r="DP7" s="221"/>
      <c r="DQ7" s="221"/>
      <c r="DR7" s="221">
        <f>X7</f>
        <v>50.809000000000005</v>
      </c>
      <c r="DS7" s="221"/>
      <c r="DT7" s="221"/>
      <c r="DU7" s="221"/>
      <c r="DV7" s="221"/>
      <c r="DW7" s="221">
        <f>X7</f>
        <v>50.809000000000005</v>
      </c>
      <c r="DX7" s="221"/>
      <c r="DY7" s="221"/>
      <c r="DZ7" s="221">
        <f>X7</f>
        <v>50.809000000000005</v>
      </c>
      <c r="EA7" s="221"/>
      <c r="EB7" s="221"/>
      <c r="EC7" s="221"/>
      <c r="ED7" s="221"/>
      <c r="EE7" s="221"/>
      <c r="EF7" s="221"/>
      <c r="EG7" s="221"/>
      <c r="EH7" s="221"/>
      <c r="EI7" s="221">
        <f>X7</f>
        <v>50.809000000000005</v>
      </c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>
        <f>X7</f>
        <v>50.809000000000005</v>
      </c>
      <c r="EU7" s="221"/>
      <c r="EV7" s="221"/>
      <c r="EW7" s="221"/>
      <c r="EX7" s="221"/>
      <c r="EY7" s="221"/>
      <c r="EZ7" s="221"/>
      <c r="FA7" s="221"/>
      <c r="FB7" s="221">
        <f>X7</f>
        <v>50.809000000000005</v>
      </c>
      <c r="FC7" s="228">
        <f>X7</f>
        <v>50.809000000000005</v>
      </c>
    </row>
    <row r="8" spans="1:159" s="130" customFormat="1" ht="12.75" customHeight="1">
      <c r="A8" s="156">
        <v>6</v>
      </c>
      <c r="B8" s="157">
        <v>1</v>
      </c>
      <c r="C8" s="158">
        <v>6</v>
      </c>
      <c r="D8" s="159" t="s">
        <v>157</v>
      </c>
      <c r="E8" s="160">
        <v>1</v>
      </c>
      <c r="F8" s="160">
        <v>1</v>
      </c>
      <c r="G8" s="161">
        <v>0</v>
      </c>
      <c r="H8" s="162">
        <v>1</v>
      </c>
      <c r="I8" s="163" t="str">
        <f>CONCATENATE(segédtábla!H6)</f>
        <v>gyalogos</v>
      </c>
      <c r="J8" s="164" t="str">
        <f>CONCATENATE(segédtábla!I6,"",segédtábla!J6)</f>
        <v>téli</v>
      </c>
      <c r="K8" s="165">
        <v>16</v>
      </c>
      <c r="L8" s="166"/>
      <c r="M8" s="166"/>
      <c r="N8" s="165">
        <v>200</v>
      </c>
      <c r="O8" s="165"/>
      <c r="P8" s="165"/>
      <c r="Q8" s="167">
        <f>(CONCATENATE(segédtábla!S6))</f>
      </c>
      <c r="R8" s="167"/>
      <c r="S8" s="168">
        <f>SUM(segédtábla!U6)</f>
        <v>28</v>
      </c>
      <c r="T8" s="167" t="str">
        <f>(CONCATENATE(segédtábla!V6))</f>
        <v>1,1</v>
      </c>
      <c r="U8" s="167">
        <f>(CONCATENATE(segédtábla!W6))</f>
      </c>
      <c r="V8" s="168">
        <f>SUM(segédtábla!X6)</f>
        <v>30.800000000000004</v>
      </c>
      <c r="W8" s="169"/>
      <c r="X8" s="170">
        <f>SUM(segédtábla!Z6)</f>
        <v>30.800000000000004</v>
      </c>
      <c r="Y8" s="169"/>
      <c r="Z8" s="169"/>
      <c r="AA8" s="169"/>
      <c r="AB8" s="171"/>
      <c r="AC8" s="172"/>
      <c r="AD8" s="169">
        <v>1</v>
      </c>
      <c r="AE8" s="169">
        <v>2</v>
      </c>
      <c r="AF8" s="169">
        <v>31</v>
      </c>
      <c r="AG8" s="169" t="s">
        <v>151</v>
      </c>
      <c r="AH8" s="173">
        <v>0</v>
      </c>
      <c r="AI8" s="227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>
        <f>X8</f>
        <v>30.800000000000004</v>
      </c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8"/>
    </row>
    <row r="9" spans="1:159" s="130" customFormat="1" ht="12.75" customHeight="1">
      <c r="A9" s="156">
        <v>7</v>
      </c>
      <c r="B9" s="157">
        <v>1</v>
      </c>
      <c r="C9" s="158" t="s">
        <v>158</v>
      </c>
      <c r="D9" s="159" t="s">
        <v>159</v>
      </c>
      <c r="E9" s="160">
        <v>4</v>
      </c>
      <c r="F9" s="160">
        <v>5</v>
      </c>
      <c r="G9" s="161">
        <v>0</v>
      </c>
      <c r="H9" s="162">
        <v>0</v>
      </c>
      <c r="I9" s="163" t="str">
        <f>CONCATENATE(segédtábla!H7)</f>
        <v>sí</v>
      </c>
      <c r="J9" s="164">
        <f>CONCATENATE(segédtábla!I7,"",segédtábla!J7)</f>
      </c>
      <c r="K9" s="165"/>
      <c r="L9" s="166"/>
      <c r="M9" s="166"/>
      <c r="N9" s="165"/>
      <c r="O9" s="165"/>
      <c r="P9" s="165">
        <v>24</v>
      </c>
      <c r="Q9" s="167">
        <f>(CONCATENATE(segédtábla!S7))</f>
      </c>
      <c r="R9" s="167"/>
      <c r="S9" s="168">
        <f>SUM(segédtábla!U7)</f>
        <v>168</v>
      </c>
      <c r="T9" s="167" t="str">
        <f>(CONCATENATE(segédtábla!V7))</f>
        <v>1</v>
      </c>
      <c r="U9" s="167">
        <f>(CONCATENATE(segédtábla!W7))</f>
      </c>
      <c r="V9" s="168">
        <f>SUM(segédtábla!X7)</f>
        <v>168</v>
      </c>
      <c r="W9" s="169">
        <v>4</v>
      </c>
      <c r="X9" s="170">
        <f>SUM(segédtábla!Z7)</f>
        <v>172</v>
      </c>
      <c r="Y9" s="169"/>
      <c r="Z9" s="169"/>
      <c r="AA9" s="169"/>
      <c r="AB9" s="171"/>
      <c r="AC9" s="172"/>
      <c r="AD9" s="169">
        <v>3</v>
      </c>
      <c r="AE9" s="169">
        <v>3</v>
      </c>
      <c r="AF9" s="169">
        <v>148</v>
      </c>
      <c r="AG9" s="169" t="s">
        <v>65</v>
      </c>
      <c r="AH9" s="173">
        <v>0</v>
      </c>
      <c r="AI9" s="227"/>
      <c r="AJ9" s="220"/>
      <c r="AK9" s="220"/>
      <c r="AL9" s="220"/>
      <c r="AM9" s="220"/>
      <c r="AN9" s="220"/>
      <c r="AO9" s="220"/>
      <c r="AP9" s="220">
        <f>X9</f>
        <v>172</v>
      </c>
      <c r="AQ9" s="220"/>
      <c r="AR9" s="220"/>
      <c r="AS9" s="220"/>
      <c r="AT9" s="220"/>
      <c r="AU9" s="220"/>
      <c r="AV9" s="220"/>
      <c r="AW9" s="220"/>
      <c r="AX9" s="220"/>
      <c r="AY9" s="220">
        <f>X9</f>
        <v>172</v>
      </c>
      <c r="AZ9" s="220"/>
      <c r="BA9" s="220">
        <f>X9</f>
        <v>172</v>
      </c>
      <c r="BB9" s="220"/>
      <c r="BC9" s="220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8"/>
    </row>
    <row r="10" spans="1:159" s="130" customFormat="1" ht="12.75" customHeight="1">
      <c r="A10" s="156">
        <v>8</v>
      </c>
      <c r="B10" s="157">
        <v>1</v>
      </c>
      <c r="C10" s="158" t="s">
        <v>160</v>
      </c>
      <c r="D10" s="159" t="s">
        <v>161</v>
      </c>
      <c r="E10" s="160">
        <v>1</v>
      </c>
      <c r="F10" s="160">
        <v>1</v>
      </c>
      <c r="G10" s="161">
        <v>0</v>
      </c>
      <c r="H10" s="162">
        <v>1</v>
      </c>
      <c r="I10" s="163" t="str">
        <f>CONCATENATE(segédtábla!H8)</f>
        <v>gyalogos</v>
      </c>
      <c r="J10" s="164" t="str">
        <f>CONCATENATE(segédtábla!I8,"",segédtábla!J8)</f>
        <v>téli</v>
      </c>
      <c r="K10" s="165">
        <v>16</v>
      </c>
      <c r="L10" s="166"/>
      <c r="M10" s="166"/>
      <c r="N10" s="165">
        <v>300</v>
      </c>
      <c r="O10" s="165"/>
      <c r="P10" s="165"/>
      <c r="Q10" s="167">
        <f>(CONCATENATE(segédtábla!S8))</f>
      </c>
      <c r="R10" s="167"/>
      <c r="S10" s="168">
        <f>SUM(segédtábla!U8)</f>
        <v>30</v>
      </c>
      <c r="T10" s="167" t="str">
        <f>(CONCATENATE(segédtábla!V8))</f>
        <v>1,1</v>
      </c>
      <c r="U10" s="167">
        <f>(CONCATENATE(segédtábla!W8))</f>
      </c>
      <c r="V10" s="168">
        <f>SUM(segédtábla!X8)</f>
        <v>33</v>
      </c>
      <c r="W10" s="169"/>
      <c r="X10" s="170">
        <f>SUM(segédtábla!Z8)</f>
        <v>33</v>
      </c>
      <c r="Y10" s="169"/>
      <c r="Z10" s="169"/>
      <c r="AA10" s="169"/>
      <c r="AB10" s="171"/>
      <c r="AC10" s="172"/>
      <c r="AD10" s="169">
        <v>9</v>
      </c>
      <c r="AE10" s="169">
        <v>9</v>
      </c>
      <c r="AF10" s="169">
        <v>33</v>
      </c>
      <c r="AG10" s="169" t="s">
        <v>162</v>
      </c>
      <c r="AH10" s="173">
        <v>5</v>
      </c>
      <c r="AI10" s="227"/>
      <c r="AJ10" s="220"/>
      <c r="AK10" s="220"/>
      <c r="AL10" s="220"/>
      <c r="AM10" s="220"/>
      <c r="AN10" s="220"/>
      <c r="AO10" s="220"/>
      <c r="AP10" s="220"/>
      <c r="AQ10" s="220">
        <f>X10</f>
        <v>33</v>
      </c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>
        <f>X10</f>
        <v>33</v>
      </c>
      <c r="BS10" s="221">
        <f>X10</f>
        <v>33</v>
      </c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>
        <f>X10+AH10</f>
        <v>38</v>
      </c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>
        <f>X10</f>
        <v>33</v>
      </c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>
        <f>X10</f>
        <v>33</v>
      </c>
      <c r="EK10" s="221"/>
      <c r="EL10" s="221"/>
      <c r="EM10" s="221"/>
      <c r="EN10" s="221">
        <f>X10</f>
        <v>33</v>
      </c>
      <c r="EO10" s="221">
        <f>X10</f>
        <v>33</v>
      </c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8"/>
    </row>
    <row r="11" spans="1:159" s="130" customFormat="1" ht="12.75" customHeight="1">
      <c r="A11" s="156">
        <v>9</v>
      </c>
      <c r="B11" s="157">
        <v>1</v>
      </c>
      <c r="C11" s="158" t="s">
        <v>163</v>
      </c>
      <c r="D11" s="159" t="s">
        <v>164</v>
      </c>
      <c r="E11" s="160">
        <v>1</v>
      </c>
      <c r="F11" s="160">
        <v>1</v>
      </c>
      <c r="G11" s="161">
        <v>0</v>
      </c>
      <c r="H11" s="191">
        <v>1</v>
      </c>
      <c r="I11" s="163" t="str">
        <f>CONCATENATE(segédtábla!H9)</f>
        <v>gyalogos</v>
      </c>
      <c r="J11" s="164" t="str">
        <f>CONCATENATE(segédtábla!I9,"",segédtábla!J9)</f>
        <v>téli</v>
      </c>
      <c r="K11" s="165">
        <v>18</v>
      </c>
      <c r="L11" s="166"/>
      <c r="M11" s="166"/>
      <c r="N11" s="165">
        <v>500</v>
      </c>
      <c r="O11" s="165"/>
      <c r="P11" s="165"/>
      <c r="Q11" s="167">
        <f>(CONCATENATE(segédtábla!S9))</f>
      </c>
      <c r="R11" s="167"/>
      <c r="S11" s="168">
        <f>SUM(segédtábla!U9)</f>
        <v>37</v>
      </c>
      <c r="T11" s="167" t="str">
        <f>(CONCATENATE(segédtábla!V9))</f>
        <v>1,1</v>
      </c>
      <c r="U11" s="167">
        <f>(CONCATENATE(segédtábla!W9))</f>
      </c>
      <c r="V11" s="168">
        <f>SUM(segédtábla!X9)</f>
        <v>40.7</v>
      </c>
      <c r="W11" s="169"/>
      <c r="X11" s="170">
        <f>SUM(segédtábla!Z9)</f>
        <v>40.7</v>
      </c>
      <c r="Y11" s="169"/>
      <c r="Z11" s="169"/>
      <c r="AA11" s="169"/>
      <c r="AB11" s="171"/>
      <c r="AC11" s="172"/>
      <c r="AD11" s="169">
        <v>1</v>
      </c>
      <c r="AE11" s="169">
        <v>2</v>
      </c>
      <c r="AF11" s="169">
        <v>40</v>
      </c>
      <c r="AG11" s="169" t="s">
        <v>151</v>
      </c>
      <c r="AH11" s="173">
        <v>0</v>
      </c>
      <c r="AI11" s="227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>
        <f>X11</f>
        <v>40.7</v>
      </c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8"/>
    </row>
    <row r="12" spans="1:159" s="130" customFormat="1" ht="12.75" customHeight="1">
      <c r="A12" s="156">
        <v>10</v>
      </c>
      <c r="B12" s="157">
        <v>1</v>
      </c>
      <c r="C12" s="158" t="s">
        <v>165</v>
      </c>
      <c r="D12" s="159" t="s">
        <v>166</v>
      </c>
      <c r="E12" s="160">
        <v>1</v>
      </c>
      <c r="F12" s="160">
        <v>1</v>
      </c>
      <c r="G12" s="161">
        <v>0</v>
      </c>
      <c r="H12" s="162">
        <v>1</v>
      </c>
      <c r="I12" s="163" t="str">
        <f>CONCATENATE(segédtábla!H10)</f>
        <v>gyalogos</v>
      </c>
      <c r="J12" s="164" t="str">
        <f>CONCATENATE(segédtábla!I10,"",segédtábla!J10)</f>
        <v>téli</v>
      </c>
      <c r="K12" s="165">
        <v>12.3</v>
      </c>
      <c r="L12" s="166"/>
      <c r="M12" s="166"/>
      <c r="N12" s="165">
        <v>315</v>
      </c>
      <c r="O12" s="165"/>
      <c r="P12" s="165"/>
      <c r="Q12" s="167">
        <f>(CONCATENATE(segédtábla!S10))</f>
      </c>
      <c r="R12" s="167"/>
      <c r="S12" s="168">
        <f>SUM(segédtábla!U10)</f>
        <v>24.750000000000004</v>
      </c>
      <c r="T12" s="167" t="str">
        <f>(CONCATENATE(segédtábla!V10))</f>
        <v>1,1</v>
      </c>
      <c r="U12" s="167">
        <f>(CONCATENATE(segédtábla!W10))</f>
      </c>
      <c r="V12" s="168">
        <f>SUM(segédtábla!X10)</f>
        <v>27.225000000000005</v>
      </c>
      <c r="W12" s="169"/>
      <c r="X12" s="170">
        <f>SUM(segédtábla!Z10)</f>
        <v>27.225000000000005</v>
      </c>
      <c r="Y12" s="169"/>
      <c r="Z12" s="169"/>
      <c r="AA12" s="169"/>
      <c r="AB12" s="171"/>
      <c r="AC12" s="172"/>
      <c r="AD12" s="169">
        <v>18</v>
      </c>
      <c r="AE12" s="169">
        <v>22</v>
      </c>
      <c r="AF12" s="169">
        <v>27</v>
      </c>
      <c r="AG12" s="169" t="s">
        <v>167</v>
      </c>
      <c r="AH12" s="173">
        <v>5</v>
      </c>
      <c r="AI12" s="227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>
        <f>X12</f>
        <v>27.225000000000005</v>
      </c>
      <c r="AY12" s="220">
        <f>X12</f>
        <v>27.225000000000005</v>
      </c>
      <c r="AZ12" s="220"/>
      <c r="BA12" s="220"/>
      <c r="BB12" s="220"/>
      <c r="BC12" s="220"/>
      <c r="BD12" s="221"/>
      <c r="BE12" s="221"/>
      <c r="BF12" s="221"/>
      <c r="BG12" s="221"/>
      <c r="BH12" s="221">
        <f>X12</f>
        <v>27.225000000000005</v>
      </c>
      <c r="BI12" s="221"/>
      <c r="BJ12" s="221"/>
      <c r="BK12" s="221"/>
      <c r="BL12" s="221"/>
      <c r="BM12" s="221"/>
      <c r="BN12" s="221"/>
      <c r="BO12" s="221"/>
      <c r="BP12" s="221"/>
      <c r="BQ12" s="221"/>
      <c r="BR12" s="221">
        <f>X12</f>
        <v>27.225000000000005</v>
      </c>
      <c r="BS12" s="221">
        <f>X12</f>
        <v>27.225000000000005</v>
      </c>
      <c r="BT12" s="221"/>
      <c r="BU12" s="221"/>
      <c r="BV12" s="221">
        <f>X12</f>
        <v>27.225000000000005</v>
      </c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>
        <f>X12</f>
        <v>27.225000000000005</v>
      </c>
      <c r="CI12" s="221"/>
      <c r="CJ12" s="221">
        <f>X12</f>
        <v>27.225000000000005</v>
      </c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>
        <f>X12</f>
        <v>27.225000000000005</v>
      </c>
      <c r="DE12" s="221"/>
      <c r="DF12" s="221">
        <f>X12</f>
        <v>27.225000000000005</v>
      </c>
      <c r="DG12" s="221"/>
      <c r="DH12" s="221">
        <f>X12</f>
        <v>27.225000000000005</v>
      </c>
      <c r="DI12" s="221"/>
      <c r="DJ12" s="221"/>
      <c r="DK12" s="221"/>
      <c r="DL12" s="221"/>
      <c r="DM12" s="221"/>
      <c r="DN12" s="221"/>
      <c r="DO12" s="221">
        <f>X12</f>
        <v>27.225000000000005</v>
      </c>
      <c r="DP12" s="221"/>
      <c r="DQ12" s="221"/>
      <c r="DR12" s="221"/>
      <c r="DS12" s="221"/>
      <c r="DT12" s="221"/>
      <c r="DU12" s="221"/>
      <c r="DV12" s="221"/>
      <c r="DW12" s="221">
        <f>X12+AH12</f>
        <v>32.22500000000001</v>
      </c>
      <c r="DX12" s="221">
        <f>X12</f>
        <v>27.225000000000005</v>
      </c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>
        <f>X12</f>
        <v>27.225000000000005</v>
      </c>
      <c r="EJ12" s="221"/>
      <c r="EK12" s="221"/>
      <c r="EL12" s="221"/>
      <c r="EM12" s="221">
        <f>X12</f>
        <v>27.225000000000005</v>
      </c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>
        <f>X12</f>
        <v>27.225000000000005</v>
      </c>
      <c r="FA12" s="221">
        <f>X12</f>
        <v>27.225000000000005</v>
      </c>
      <c r="FB12" s="221"/>
      <c r="FC12" s="228"/>
    </row>
    <row r="13" spans="1:159" s="229" customFormat="1" ht="12.75" customHeight="1">
      <c r="A13" s="156">
        <v>11</v>
      </c>
      <c r="B13" s="157">
        <v>1</v>
      </c>
      <c r="C13" s="158" t="s">
        <v>165</v>
      </c>
      <c r="D13" s="226" t="s">
        <v>243</v>
      </c>
      <c r="E13" s="160">
        <v>1</v>
      </c>
      <c r="F13" s="160">
        <v>1</v>
      </c>
      <c r="G13" s="161">
        <v>0</v>
      </c>
      <c r="H13" s="162">
        <v>1</v>
      </c>
      <c r="I13" s="163" t="s">
        <v>3</v>
      </c>
      <c r="J13" s="164" t="s">
        <v>135</v>
      </c>
      <c r="K13" s="165">
        <v>22</v>
      </c>
      <c r="L13" s="166"/>
      <c r="M13" s="166"/>
      <c r="N13" s="165">
        <v>948</v>
      </c>
      <c r="O13" s="165"/>
      <c r="P13" s="165"/>
      <c r="Q13" s="167"/>
      <c r="R13" s="167"/>
      <c r="S13" s="168">
        <v>51.96</v>
      </c>
      <c r="T13" s="167">
        <v>1.1</v>
      </c>
      <c r="U13" s="167"/>
      <c r="V13" s="168">
        <v>57.16</v>
      </c>
      <c r="W13" s="169"/>
      <c r="X13" s="170">
        <v>57.2</v>
      </c>
      <c r="Y13" s="169"/>
      <c r="Z13" s="169"/>
      <c r="AA13" s="169"/>
      <c r="AB13" s="171"/>
      <c r="AC13" s="172"/>
      <c r="AD13" s="169">
        <v>1</v>
      </c>
      <c r="AE13" s="169">
        <v>7</v>
      </c>
      <c r="AF13" s="169">
        <v>56</v>
      </c>
      <c r="AG13" s="169" t="s">
        <v>242</v>
      </c>
      <c r="AH13" s="173">
        <v>3</v>
      </c>
      <c r="AI13" s="227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>
        <f>X13+AH13</f>
        <v>60.2</v>
      </c>
      <c r="EU13" s="221"/>
      <c r="EV13" s="221"/>
      <c r="EW13" s="221"/>
      <c r="EX13" s="221"/>
      <c r="EY13" s="221"/>
      <c r="EZ13" s="221"/>
      <c r="FA13" s="221"/>
      <c r="FB13" s="221"/>
      <c r="FC13" s="228"/>
    </row>
    <row r="14" spans="1:159" s="130" customFormat="1" ht="12.75" customHeight="1">
      <c r="A14" s="156">
        <v>12</v>
      </c>
      <c r="B14" s="157">
        <v>1</v>
      </c>
      <c r="C14" s="158" t="s">
        <v>168</v>
      </c>
      <c r="D14" s="159" t="s">
        <v>169</v>
      </c>
      <c r="E14" s="160">
        <v>1</v>
      </c>
      <c r="F14" s="192">
        <v>1</v>
      </c>
      <c r="G14" s="193">
        <v>0</v>
      </c>
      <c r="H14" s="194">
        <v>1</v>
      </c>
      <c r="I14" s="163" t="str">
        <f>CONCATENATE(segédtábla!H11)</f>
        <v>gyalogos</v>
      </c>
      <c r="J14" s="164" t="str">
        <f>CONCATENATE(segédtábla!I11,"",segédtábla!J11)</f>
        <v>téli</v>
      </c>
      <c r="K14" s="165">
        <v>18</v>
      </c>
      <c r="L14" s="166"/>
      <c r="M14" s="166"/>
      <c r="N14" s="165">
        <v>580</v>
      </c>
      <c r="O14" s="165"/>
      <c r="P14" s="165"/>
      <c r="Q14" s="167">
        <f>(CONCATENATE(segédtábla!S11))</f>
      </c>
      <c r="R14" s="167"/>
      <c r="S14" s="168">
        <f>SUM(segédtábla!U11)</f>
        <v>38.6</v>
      </c>
      <c r="T14" s="167" t="str">
        <f>(CONCATENATE(segédtábla!V11))</f>
        <v>1,1</v>
      </c>
      <c r="U14" s="167">
        <f>(CONCATENATE(segédtábla!W11))</f>
      </c>
      <c r="V14" s="168">
        <f>SUM(segédtábla!X11)</f>
        <v>42.46000000000001</v>
      </c>
      <c r="W14" s="169"/>
      <c r="X14" s="170">
        <f>SUM(segédtábla!Z11)</f>
        <v>42.46000000000001</v>
      </c>
      <c r="Y14" s="169"/>
      <c r="Z14" s="169"/>
      <c r="AA14" s="169"/>
      <c r="AB14" s="171"/>
      <c r="AC14" s="172"/>
      <c r="AD14" s="169">
        <v>7</v>
      </c>
      <c r="AE14" s="169">
        <v>10</v>
      </c>
      <c r="AF14" s="169">
        <v>42</v>
      </c>
      <c r="AG14" s="169" t="s">
        <v>153</v>
      </c>
      <c r="AH14" s="173">
        <v>5</v>
      </c>
      <c r="AI14" s="227"/>
      <c r="AJ14" s="220"/>
      <c r="AK14" s="220">
        <f>X14</f>
        <v>42.46000000000001</v>
      </c>
      <c r="AL14" s="220">
        <f>X14</f>
        <v>42.46000000000001</v>
      </c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>
        <f>X14</f>
        <v>42.46000000000001</v>
      </c>
      <c r="BR14" s="221"/>
      <c r="BS14" s="221"/>
      <c r="BT14" s="221"/>
      <c r="BU14" s="221"/>
      <c r="BV14" s="221"/>
      <c r="BW14" s="221"/>
      <c r="BX14" s="221"/>
      <c r="BY14" s="221">
        <f>X14</f>
        <v>42.46000000000001</v>
      </c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>
        <f>X14</f>
        <v>42.46000000000001</v>
      </c>
      <c r="CL14" s="221"/>
      <c r="CM14" s="221"/>
      <c r="CN14" s="221"/>
      <c r="CO14" s="221">
        <f>X14+AH14</f>
        <v>47.46000000000001</v>
      </c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>
        <f>X14</f>
        <v>42.46000000000001</v>
      </c>
      <c r="FC14" s="228"/>
    </row>
    <row r="15" spans="1:159" s="130" customFormat="1" ht="12.75" customHeight="1">
      <c r="A15" s="156">
        <v>13</v>
      </c>
      <c r="B15" s="157">
        <v>1</v>
      </c>
      <c r="C15" s="158" t="s">
        <v>171</v>
      </c>
      <c r="D15" s="159" t="s">
        <v>172</v>
      </c>
      <c r="E15" s="160">
        <v>1</v>
      </c>
      <c r="F15" s="160">
        <v>1</v>
      </c>
      <c r="G15" s="161">
        <v>0</v>
      </c>
      <c r="H15" s="162">
        <v>1</v>
      </c>
      <c r="I15" s="163" t="str">
        <f>CONCATENATE(segédtábla!H12)</f>
        <v>gyalogos</v>
      </c>
      <c r="J15" s="164" t="str">
        <f>CONCATENATE(segédtábla!I12,"",segédtábla!J12)</f>
        <v>téli</v>
      </c>
      <c r="K15" s="165">
        <v>18</v>
      </c>
      <c r="L15" s="166"/>
      <c r="M15" s="166"/>
      <c r="N15" s="165">
        <v>300</v>
      </c>
      <c r="O15" s="165"/>
      <c r="P15" s="165"/>
      <c r="Q15" s="167">
        <f>(CONCATENATE(segédtábla!S12))</f>
      </c>
      <c r="R15" s="167"/>
      <c r="S15" s="168">
        <f>SUM(segédtábla!U12)</f>
        <v>33</v>
      </c>
      <c r="T15" s="167" t="str">
        <f>(CONCATENATE(segédtábla!V12))</f>
        <v>1,1</v>
      </c>
      <c r="U15" s="167">
        <f>(CONCATENATE(segédtábla!W12))</f>
      </c>
      <c r="V15" s="168">
        <f>SUM(segédtábla!X12)</f>
        <v>36.300000000000004</v>
      </c>
      <c r="W15" s="169"/>
      <c r="X15" s="170">
        <f>SUM(segédtábla!Z12)</f>
        <v>36.300000000000004</v>
      </c>
      <c r="Y15" s="169"/>
      <c r="Z15" s="169"/>
      <c r="AA15" s="169"/>
      <c r="AB15" s="171"/>
      <c r="AC15" s="172"/>
      <c r="AD15" s="169">
        <v>1</v>
      </c>
      <c r="AE15" s="169">
        <v>2</v>
      </c>
      <c r="AF15" s="169">
        <v>36</v>
      </c>
      <c r="AG15" s="169" t="s">
        <v>151</v>
      </c>
      <c r="AH15" s="173">
        <v>0</v>
      </c>
      <c r="AI15" s="227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>
        <f>X15</f>
        <v>36.300000000000004</v>
      </c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8"/>
    </row>
    <row r="16" spans="1:159" s="130" customFormat="1" ht="12.75" customHeight="1">
      <c r="A16" s="156">
        <v>14</v>
      </c>
      <c r="B16" s="157">
        <v>1</v>
      </c>
      <c r="C16" s="158" t="s">
        <v>173</v>
      </c>
      <c r="D16" s="159" t="s">
        <v>174</v>
      </c>
      <c r="E16" s="182">
        <v>1</v>
      </c>
      <c r="F16" s="160">
        <v>1</v>
      </c>
      <c r="G16" s="161">
        <v>0</v>
      </c>
      <c r="H16" s="162">
        <v>1</v>
      </c>
      <c r="I16" s="163" t="str">
        <f>CONCATENATE(segédtábla!H13)</f>
        <v>gyalogos</v>
      </c>
      <c r="J16" s="164" t="str">
        <f>CONCATENATE(segédtábla!I13,"",segédtábla!J13)</f>
        <v>téli</v>
      </c>
      <c r="K16" s="165">
        <v>18</v>
      </c>
      <c r="L16" s="166"/>
      <c r="M16" s="166"/>
      <c r="N16" s="165">
        <v>600</v>
      </c>
      <c r="O16" s="165"/>
      <c r="P16" s="165"/>
      <c r="Q16" s="167">
        <f>(CONCATENATE(segédtábla!S13))</f>
      </c>
      <c r="R16" s="167"/>
      <c r="S16" s="168">
        <f>SUM(segédtábla!U13)</f>
        <v>39</v>
      </c>
      <c r="T16" s="167" t="str">
        <f>(CONCATENATE(segédtábla!V13))</f>
        <v>1,1</v>
      </c>
      <c r="U16" s="167">
        <f>(CONCATENATE(segédtábla!W13))</f>
      </c>
      <c r="V16" s="168">
        <f>SUM(segédtábla!X13)</f>
        <v>42.900000000000006</v>
      </c>
      <c r="W16" s="169"/>
      <c r="X16" s="170">
        <f>SUM(segédtábla!Z13)</f>
        <v>42.900000000000006</v>
      </c>
      <c r="Y16" s="195"/>
      <c r="Z16" s="195"/>
      <c r="AA16" s="169"/>
      <c r="AB16" s="171"/>
      <c r="AC16" s="172"/>
      <c r="AD16" s="169">
        <v>1</v>
      </c>
      <c r="AE16" s="169">
        <v>2</v>
      </c>
      <c r="AF16" s="169">
        <v>42</v>
      </c>
      <c r="AG16" s="169" t="s">
        <v>151</v>
      </c>
      <c r="AH16" s="173">
        <v>0</v>
      </c>
      <c r="AI16" s="227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>
        <f>X16</f>
        <v>42.900000000000006</v>
      </c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8"/>
    </row>
    <row r="17" spans="1:159" s="229" customFormat="1" ht="12.75" customHeight="1">
      <c r="A17" s="156">
        <v>15</v>
      </c>
      <c r="B17" s="157">
        <v>1</v>
      </c>
      <c r="C17" s="158" t="s">
        <v>192</v>
      </c>
      <c r="D17" s="226" t="s">
        <v>193</v>
      </c>
      <c r="E17" s="182">
        <v>1</v>
      </c>
      <c r="F17" s="160">
        <v>1</v>
      </c>
      <c r="G17" s="161">
        <v>1</v>
      </c>
      <c r="H17" s="162">
        <v>1</v>
      </c>
      <c r="I17" s="163" t="s">
        <v>3</v>
      </c>
      <c r="J17" s="164" t="s">
        <v>550</v>
      </c>
      <c r="K17" s="165">
        <v>22.6</v>
      </c>
      <c r="L17" s="166"/>
      <c r="M17" s="166"/>
      <c r="N17" s="165">
        <v>660</v>
      </c>
      <c r="O17" s="165"/>
      <c r="P17" s="165"/>
      <c r="Q17" s="167"/>
      <c r="R17" s="167"/>
      <c r="S17" s="168">
        <v>47.22</v>
      </c>
      <c r="T17" s="167"/>
      <c r="U17" s="167">
        <v>1.4</v>
      </c>
      <c r="V17" s="168">
        <v>66.11</v>
      </c>
      <c r="W17" s="169"/>
      <c r="X17" s="170">
        <v>66.1</v>
      </c>
      <c r="Y17" s="195"/>
      <c r="Z17" s="195"/>
      <c r="AA17" s="169"/>
      <c r="AB17" s="171"/>
      <c r="AC17" s="172"/>
      <c r="AD17" s="169">
        <v>1</v>
      </c>
      <c r="AE17" s="169">
        <v>6</v>
      </c>
      <c r="AF17" s="169">
        <v>50</v>
      </c>
      <c r="AG17" s="169" t="s">
        <v>194</v>
      </c>
      <c r="AH17" s="173">
        <v>0</v>
      </c>
      <c r="AI17" s="227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>
        <f>X17</f>
        <v>66.1</v>
      </c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8"/>
    </row>
    <row r="18" spans="1:159" s="229" customFormat="1" ht="12.75" customHeight="1">
      <c r="A18" s="156">
        <v>16</v>
      </c>
      <c r="B18" s="157">
        <v>1</v>
      </c>
      <c r="C18" s="158" t="s">
        <v>238</v>
      </c>
      <c r="D18" s="226" t="s">
        <v>244</v>
      </c>
      <c r="E18" s="182">
        <v>1</v>
      </c>
      <c r="F18" s="160">
        <v>1</v>
      </c>
      <c r="G18" s="161">
        <v>0</v>
      </c>
      <c r="H18" s="162">
        <v>1</v>
      </c>
      <c r="I18" s="163" t="s">
        <v>3</v>
      </c>
      <c r="J18" s="164" t="s">
        <v>135</v>
      </c>
      <c r="K18" s="165">
        <v>14.1</v>
      </c>
      <c r="L18" s="166"/>
      <c r="M18" s="166"/>
      <c r="N18" s="165">
        <v>350</v>
      </c>
      <c r="O18" s="165"/>
      <c r="P18" s="165"/>
      <c r="Q18" s="167"/>
      <c r="R18" s="167"/>
      <c r="S18" s="168">
        <v>28.15</v>
      </c>
      <c r="T18" s="167">
        <v>1.1</v>
      </c>
      <c r="U18" s="167"/>
      <c r="V18" s="168">
        <v>30.97</v>
      </c>
      <c r="W18" s="169"/>
      <c r="X18" s="170">
        <v>31</v>
      </c>
      <c r="Y18" s="195"/>
      <c r="Z18" s="195"/>
      <c r="AA18" s="169"/>
      <c r="AB18" s="171"/>
      <c r="AC18" s="172"/>
      <c r="AD18" s="169">
        <v>1</v>
      </c>
      <c r="AE18" s="169">
        <v>1</v>
      </c>
      <c r="AF18" s="169">
        <v>31</v>
      </c>
      <c r="AG18" s="169" t="s">
        <v>242</v>
      </c>
      <c r="AH18" s="173">
        <v>5</v>
      </c>
      <c r="AI18" s="227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>
        <f>X18+AH18</f>
        <v>36</v>
      </c>
      <c r="EU18" s="221"/>
      <c r="EV18" s="221"/>
      <c r="EW18" s="221"/>
      <c r="EX18" s="221"/>
      <c r="EY18" s="221"/>
      <c r="EZ18" s="221"/>
      <c r="FA18" s="221"/>
      <c r="FB18" s="221"/>
      <c r="FC18" s="228"/>
    </row>
    <row r="19" spans="1:159" s="130" customFormat="1" ht="12.75" customHeight="1">
      <c r="A19" s="156">
        <v>17</v>
      </c>
      <c r="B19" s="157">
        <v>1</v>
      </c>
      <c r="C19" s="158" t="s">
        <v>175</v>
      </c>
      <c r="D19" s="159" t="s">
        <v>176</v>
      </c>
      <c r="E19" s="160">
        <v>1</v>
      </c>
      <c r="F19" s="160">
        <v>1</v>
      </c>
      <c r="G19" s="161">
        <v>0</v>
      </c>
      <c r="H19" s="162">
        <v>1</v>
      </c>
      <c r="I19" s="163" t="str">
        <f>CONCATENATE(segédtábla!H14)</f>
        <v>gyalogos</v>
      </c>
      <c r="J19" s="164" t="str">
        <f>CONCATENATE(segédtábla!I14,"",segédtábla!J14)</f>
        <v>téli</v>
      </c>
      <c r="K19" s="165">
        <v>25</v>
      </c>
      <c r="L19" s="166"/>
      <c r="M19" s="166"/>
      <c r="N19" s="165">
        <v>850</v>
      </c>
      <c r="O19" s="165"/>
      <c r="P19" s="165"/>
      <c r="Q19" s="167">
        <f>(CONCATENATE(segédtábla!S14))</f>
      </c>
      <c r="R19" s="167"/>
      <c r="S19" s="168">
        <f>SUM(segédtábla!U14)</f>
        <v>54.5</v>
      </c>
      <c r="T19" s="167" t="str">
        <f>(CONCATENATE(segédtábla!V14))</f>
        <v>1,1</v>
      </c>
      <c r="U19" s="167">
        <f>(CONCATENATE(segédtábla!W14))</f>
      </c>
      <c r="V19" s="168">
        <f>SUM(segédtábla!X14)</f>
        <v>59.95</v>
      </c>
      <c r="W19" s="169"/>
      <c r="X19" s="170">
        <f>SUM(segédtábla!Z14)</f>
        <v>59.95</v>
      </c>
      <c r="Y19" s="195"/>
      <c r="Z19" s="195"/>
      <c r="AA19" s="169"/>
      <c r="AB19" s="171"/>
      <c r="AC19" s="172"/>
      <c r="AD19" s="169">
        <v>1</v>
      </c>
      <c r="AE19" s="169">
        <v>2</v>
      </c>
      <c r="AF19" s="169">
        <v>58</v>
      </c>
      <c r="AG19" s="169" t="s">
        <v>151</v>
      </c>
      <c r="AH19" s="173">
        <v>0</v>
      </c>
      <c r="AI19" s="227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>
        <f>X19</f>
        <v>59.95</v>
      </c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8"/>
    </row>
    <row r="20" spans="1:159" s="130" customFormat="1" ht="12.75" customHeight="1">
      <c r="A20" s="156">
        <v>18</v>
      </c>
      <c r="B20" s="157">
        <v>1</v>
      </c>
      <c r="C20" s="158" t="s">
        <v>177</v>
      </c>
      <c r="D20" s="159" t="s">
        <v>178</v>
      </c>
      <c r="E20" s="160">
        <v>1</v>
      </c>
      <c r="F20" s="160">
        <v>1</v>
      </c>
      <c r="G20" s="161">
        <v>0</v>
      </c>
      <c r="H20" s="162">
        <v>1</v>
      </c>
      <c r="I20" s="163" t="str">
        <f>CONCATENATE(segédtábla!H15)</f>
        <v>gyalogos</v>
      </c>
      <c r="J20" s="164" t="str">
        <f>CONCATENATE(segédtábla!I15,"",segédtábla!J15)</f>
        <v>téli</v>
      </c>
      <c r="K20" s="165">
        <v>9</v>
      </c>
      <c r="L20" s="166"/>
      <c r="M20" s="166"/>
      <c r="N20" s="165">
        <v>180</v>
      </c>
      <c r="O20" s="165"/>
      <c r="P20" s="165"/>
      <c r="Q20" s="167">
        <f>(CONCATENATE(segédtábla!S15))</f>
      </c>
      <c r="R20" s="167"/>
      <c r="S20" s="168">
        <f>SUM(segédtábla!U15)</f>
        <v>17.1</v>
      </c>
      <c r="T20" s="167" t="str">
        <f>(CONCATENATE(segédtábla!V15))</f>
        <v>1,1</v>
      </c>
      <c r="U20" s="167">
        <f>(CONCATENATE(segédtábla!W15))</f>
      </c>
      <c r="V20" s="168">
        <f>SUM(segédtábla!X15)</f>
        <v>18.810000000000002</v>
      </c>
      <c r="W20" s="169"/>
      <c r="X20" s="170">
        <f>SUM(segédtábla!Z15)</f>
        <v>18.810000000000002</v>
      </c>
      <c r="Y20" s="169"/>
      <c r="Z20" s="169"/>
      <c r="AA20" s="169"/>
      <c r="AB20" s="171"/>
      <c r="AC20" s="172"/>
      <c r="AD20" s="169">
        <v>7</v>
      </c>
      <c r="AE20" s="169">
        <v>7</v>
      </c>
      <c r="AF20" s="169">
        <v>20</v>
      </c>
      <c r="AG20" s="169" t="s">
        <v>179</v>
      </c>
      <c r="AH20" s="173">
        <v>5</v>
      </c>
      <c r="AI20" s="227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>
        <f>X20</f>
        <v>18.810000000000002</v>
      </c>
      <c r="AZ20" s="220"/>
      <c r="BA20" s="220"/>
      <c r="BB20" s="220"/>
      <c r="BC20" s="220"/>
      <c r="BD20" s="221">
        <f>X20</f>
        <v>18.810000000000002</v>
      </c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>
        <f>X20</f>
        <v>18.810000000000002</v>
      </c>
      <c r="CC20" s="221"/>
      <c r="CD20" s="221"/>
      <c r="CE20" s="221"/>
      <c r="CF20" s="221"/>
      <c r="CG20" s="221"/>
      <c r="CH20" s="221"/>
      <c r="CI20" s="221"/>
      <c r="CJ20" s="221">
        <f>X20+AH20</f>
        <v>23.810000000000002</v>
      </c>
      <c r="CK20" s="221"/>
      <c r="CL20" s="221"/>
      <c r="CM20" s="221"/>
      <c r="CN20" s="221"/>
      <c r="CO20" s="221"/>
      <c r="CP20" s="221"/>
      <c r="CQ20" s="221"/>
      <c r="CR20" s="221">
        <f>X20</f>
        <v>18.810000000000002</v>
      </c>
      <c r="CS20" s="221"/>
      <c r="CT20" s="221"/>
      <c r="CU20" s="221"/>
      <c r="CV20" s="221">
        <f>X20</f>
        <v>18.810000000000002</v>
      </c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>
        <f>X20</f>
        <v>18.810000000000002</v>
      </c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8"/>
    </row>
    <row r="21" spans="1:159" s="130" customFormat="1" ht="12.75" customHeight="1">
      <c r="A21" s="156">
        <v>19</v>
      </c>
      <c r="B21" s="157">
        <v>1</v>
      </c>
      <c r="C21" s="158" t="s">
        <v>186</v>
      </c>
      <c r="D21" s="159" t="s">
        <v>187</v>
      </c>
      <c r="E21" s="196">
        <v>1</v>
      </c>
      <c r="F21" s="160">
        <v>1</v>
      </c>
      <c r="G21" s="161">
        <v>0</v>
      </c>
      <c r="H21" s="162">
        <v>1</v>
      </c>
      <c r="I21" s="163" t="str">
        <f>CONCATENATE(segédtábla!H16)</f>
        <v>gyalogos</v>
      </c>
      <c r="J21" s="164" t="str">
        <f>CONCATENATE(segédtábla!I16,"",segédtábla!J16)</f>
        <v>téli</v>
      </c>
      <c r="K21" s="197">
        <v>16</v>
      </c>
      <c r="L21" s="166"/>
      <c r="M21" s="166"/>
      <c r="N21" s="197">
        <v>600</v>
      </c>
      <c r="O21" s="197"/>
      <c r="P21" s="197"/>
      <c r="Q21" s="167">
        <f>(CONCATENATE(segédtábla!S16))</f>
      </c>
      <c r="R21" s="167"/>
      <c r="S21" s="168">
        <f>SUM(segédtábla!U16)</f>
        <v>36</v>
      </c>
      <c r="T21" s="167" t="str">
        <f>(CONCATENATE(segédtábla!V16))</f>
        <v>1,1</v>
      </c>
      <c r="U21" s="167">
        <f>(CONCATENATE(segédtábla!W16))</f>
      </c>
      <c r="V21" s="168">
        <f>SUM(segédtábla!X16)</f>
        <v>39.6</v>
      </c>
      <c r="W21" s="158"/>
      <c r="X21" s="170">
        <f>SUM(segédtábla!Z16)</f>
        <v>39.6</v>
      </c>
      <c r="Y21" s="198"/>
      <c r="Z21" s="198"/>
      <c r="AA21" s="169"/>
      <c r="AB21" s="169"/>
      <c r="AC21" s="172"/>
      <c r="AD21" s="169">
        <v>1</v>
      </c>
      <c r="AE21" s="169">
        <v>2</v>
      </c>
      <c r="AF21" s="169">
        <v>39</v>
      </c>
      <c r="AG21" s="169" t="s">
        <v>151</v>
      </c>
      <c r="AH21" s="173">
        <v>0</v>
      </c>
      <c r="AI21" s="227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>
        <f>X21</f>
        <v>39.6</v>
      </c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8"/>
    </row>
    <row r="22" spans="1:159" s="130" customFormat="1" ht="12.75" customHeight="1">
      <c r="A22" s="156">
        <v>20</v>
      </c>
      <c r="B22" s="157">
        <v>1</v>
      </c>
      <c r="C22" s="158" t="s">
        <v>188</v>
      </c>
      <c r="D22" s="159" t="s">
        <v>189</v>
      </c>
      <c r="E22" s="196">
        <v>1</v>
      </c>
      <c r="F22" s="160">
        <v>1</v>
      </c>
      <c r="G22" s="161">
        <v>0</v>
      </c>
      <c r="H22" s="162">
        <v>1</v>
      </c>
      <c r="I22" s="163" t="str">
        <f>CONCATENATE(segédtábla!H17)</f>
        <v>gyalogos</v>
      </c>
      <c r="J22" s="164" t="str">
        <f>CONCATENATE(segédtábla!I17,"",segédtábla!J17)</f>
        <v>téli</v>
      </c>
      <c r="K22" s="165">
        <v>24</v>
      </c>
      <c r="L22" s="166"/>
      <c r="M22" s="166"/>
      <c r="N22" s="165">
        <v>900</v>
      </c>
      <c r="O22" s="165"/>
      <c r="P22" s="165"/>
      <c r="Q22" s="167">
        <f>(CONCATENATE(segédtábla!S17))</f>
      </c>
      <c r="R22" s="167"/>
      <c r="S22" s="168">
        <f>SUM(segédtábla!U17)</f>
        <v>54</v>
      </c>
      <c r="T22" s="167" t="str">
        <f>(CONCATENATE(segédtábla!V17))</f>
        <v>1,1</v>
      </c>
      <c r="U22" s="167">
        <f>(CONCATENATE(segédtábla!W17))</f>
      </c>
      <c r="V22" s="168">
        <f>SUM(segédtábla!X17)</f>
        <v>59.400000000000006</v>
      </c>
      <c r="W22" s="169"/>
      <c r="X22" s="170">
        <f>SUM(segédtábla!Z17)</f>
        <v>59.400000000000006</v>
      </c>
      <c r="Y22" s="169"/>
      <c r="Z22" s="169"/>
      <c r="AA22" s="169"/>
      <c r="AB22" s="171"/>
      <c r="AC22" s="172"/>
      <c r="AD22" s="169">
        <v>1</v>
      </c>
      <c r="AE22" s="169">
        <v>2</v>
      </c>
      <c r="AF22" s="169">
        <v>57</v>
      </c>
      <c r="AG22" s="169" t="s">
        <v>151</v>
      </c>
      <c r="AH22" s="173">
        <v>0</v>
      </c>
      <c r="AI22" s="227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>
        <f>X22</f>
        <v>59.400000000000006</v>
      </c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8"/>
    </row>
    <row r="23" spans="1:159" s="130" customFormat="1" ht="12.75" customHeight="1">
      <c r="A23" s="156">
        <v>21</v>
      </c>
      <c r="B23" s="157">
        <v>2</v>
      </c>
      <c r="C23" s="158" t="s">
        <v>190</v>
      </c>
      <c r="D23" s="159" t="s">
        <v>191</v>
      </c>
      <c r="E23" s="160">
        <v>1</v>
      </c>
      <c r="F23" s="160">
        <v>1</v>
      </c>
      <c r="G23" s="161">
        <v>0</v>
      </c>
      <c r="H23" s="162">
        <v>1</v>
      </c>
      <c r="I23" s="163" t="str">
        <f>CONCATENATE(segédtábla!H18)</f>
        <v>gyalogos</v>
      </c>
      <c r="J23" s="164" t="str">
        <f>CONCATENATE(segédtábla!I18,"",segédtábla!J18)</f>
        <v>téli</v>
      </c>
      <c r="K23" s="165">
        <v>13</v>
      </c>
      <c r="L23" s="166"/>
      <c r="M23" s="166"/>
      <c r="N23" s="165">
        <v>250</v>
      </c>
      <c r="O23" s="165"/>
      <c r="P23" s="165"/>
      <c r="Q23" s="167">
        <f>(CONCATENATE(segédtábla!S18))</f>
      </c>
      <c r="R23" s="167"/>
      <c r="S23" s="168">
        <f>SUM(segédtábla!U18)</f>
        <v>24.5</v>
      </c>
      <c r="T23" s="167" t="str">
        <f>(CONCATENATE(segédtábla!V18))</f>
        <v>1,1</v>
      </c>
      <c r="U23" s="167">
        <f>(CONCATENATE(segédtábla!W18))</f>
      </c>
      <c r="V23" s="168">
        <f>SUM(segédtábla!X18)</f>
        <v>26.950000000000003</v>
      </c>
      <c r="W23" s="169"/>
      <c r="X23" s="170">
        <f>SUM(segédtábla!Z18)</f>
        <v>26.950000000000003</v>
      </c>
      <c r="Y23" s="169"/>
      <c r="Z23" s="169"/>
      <c r="AA23" s="169"/>
      <c r="AB23" s="171"/>
      <c r="AC23" s="172"/>
      <c r="AD23" s="169">
        <v>5</v>
      </c>
      <c r="AE23" s="169">
        <v>5</v>
      </c>
      <c r="AF23" s="169">
        <v>27</v>
      </c>
      <c r="AG23" s="169" t="s">
        <v>167</v>
      </c>
      <c r="AH23" s="173">
        <v>5</v>
      </c>
      <c r="AI23" s="227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>
        <f>X23</f>
        <v>26.950000000000003</v>
      </c>
      <c r="BS23" s="221">
        <f>X23</f>
        <v>26.950000000000003</v>
      </c>
      <c r="BT23" s="221"/>
      <c r="BU23" s="221"/>
      <c r="BV23" s="221"/>
      <c r="BW23" s="221"/>
      <c r="BX23" s="221"/>
      <c r="BY23" s="221">
        <f>X23</f>
        <v>26.950000000000003</v>
      </c>
      <c r="BZ23" s="221"/>
      <c r="CA23" s="221"/>
      <c r="CB23" s="221"/>
      <c r="CC23" s="221"/>
      <c r="CD23" s="221"/>
      <c r="CE23" s="221"/>
      <c r="CF23" s="221"/>
      <c r="CG23" s="221"/>
      <c r="CH23" s="221">
        <f>X23</f>
        <v>26.950000000000003</v>
      </c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>
        <f>X23+AH23</f>
        <v>31.950000000000003</v>
      </c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8"/>
    </row>
    <row r="24" spans="1:159" s="229" customFormat="1" ht="12.75" customHeight="1">
      <c r="A24" s="156">
        <v>22</v>
      </c>
      <c r="B24" s="157">
        <v>2</v>
      </c>
      <c r="C24" s="158" t="s">
        <v>226</v>
      </c>
      <c r="D24" s="226" t="s">
        <v>227</v>
      </c>
      <c r="E24" s="160">
        <v>1</v>
      </c>
      <c r="F24" s="160">
        <v>1</v>
      </c>
      <c r="G24" s="161">
        <v>0</v>
      </c>
      <c r="H24" s="162">
        <v>1</v>
      </c>
      <c r="I24" s="163" t="s">
        <v>3</v>
      </c>
      <c r="J24" s="164" t="s">
        <v>135</v>
      </c>
      <c r="K24" s="165">
        <v>12.2</v>
      </c>
      <c r="L24" s="166"/>
      <c r="M24" s="166"/>
      <c r="N24" s="165">
        <v>245</v>
      </c>
      <c r="O24" s="165"/>
      <c r="P24" s="165"/>
      <c r="Q24" s="167"/>
      <c r="R24" s="167"/>
      <c r="S24" s="168">
        <v>23.2</v>
      </c>
      <c r="T24" s="167">
        <v>1.1</v>
      </c>
      <c r="U24" s="167"/>
      <c r="V24" s="168">
        <v>25.52</v>
      </c>
      <c r="W24" s="169"/>
      <c r="X24" s="170">
        <v>25.5</v>
      </c>
      <c r="Y24" s="169"/>
      <c r="Z24" s="169"/>
      <c r="AA24" s="169"/>
      <c r="AB24" s="171"/>
      <c r="AC24" s="172"/>
      <c r="AD24" s="169">
        <v>1</v>
      </c>
      <c r="AE24" s="169">
        <v>11</v>
      </c>
      <c r="AF24" s="169">
        <v>26</v>
      </c>
      <c r="AG24" s="169" t="s">
        <v>228</v>
      </c>
      <c r="AH24" s="173">
        <v>0</v>
      </c>
      <c r="AI24" s="227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>
        <f>X24</f>
        <v>25.5</v>
      </c>
      <c r="AZ24" s="220"/>
      <c r="BA24" s="220"/>
      <c r="BB24" s="220"/>
      <c r="BC24" s="220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8"/>
    </row>
    <row r="25" spans="1:159" s="229" customFormat="1" ht="12.75" customHeight="1">
      <c r="A25" s="156">
        <v>23</v>
      </c>
      <c r="B25" s="157">
        <v>2</v>
      </c>
      <c r="C25" s="158" t="s">
        <v>226</v>
      </c>
      <c r="D25" s="226" t="s">
        <v>245</v>
      </c>
      <c r="E25" s="160">
        <v>1</v>
      </c>
      <c r="F25" s="160">
        <v>1</v>
      </c>
      <c r="G25" s="161">
        <v>0</v>
      </c>
      <c r="H25" s="162">
        <v>1</v>
      </c>
      <c r="I25" s="163" t="s">
        <v>3</v>
      </c>
      <c r="J25" s="164" t="s">
        <v>135</v>
      </c>
      <c r="K25" s="165">
        <v>13.6</v>
      </c>
      <c r="L25" s="166"/>
      <c r="M25" s="166"/>
      <c r="N25" s="165">
        <v>380</v>
      </c>
      <c r="O25" s="165"/>
      <c r="P25" s="165"/>
      <c r="Q25" s="167"/>
      <c r="R25" s="167"/>
      <c r="S25" s="168">
        <v>28</v>
      </c>
      <c r="T25" s="167">
        <v>1.1</v>
      </c>
      <c r="U25" s="167"/>
      <c r="V25" s="168">
        <v>30.8</v>
      </c>
      <c r="W25" s="169"/>
      <c r="X25" s="170">
        <v>30.8</v>
      </c>
      <c r="Y25" s="169"/>
      <c r="Z25" s="169"/>
      <c r="AA25" s="169"/>
      <c r="AB25" s="171"/>
      <c r="AC25" s="172"/>
      <c r="AD25" s="169">
        <v>1</v>
      </c>
      <c r="AE25" s="169">
        <v>1</v>
      </c>
      <c r="AF25" s="169">
        <v>31</v>
      </c>
      <c r="AG25" s="169" t="s">
        <v>242</v>
      </c>
      <c r="AH25" s="173">
        <v>0</v>
      </c>
      <c r="AI25" s="227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>
        <f>X25</f>
        <v>30.8</v>
      </c>
      <c r="EU25" s="221"/>
      <c r="EV25" s="221"/>
      <c r="EW25" s="221"/>
      <c r="EX25" s="221"/>
      <c r="EY25" s="221"/>
      <c r="EZ25" s="221"/>
      <c r="FA25" s="221"/>
      <c r="FB25" s="221"/>
      <c r="FC25" s="228"/>
    </row>
    <row r="26" spans="1:159" s="229" customFormat="1" ht="12.75" customHeight="1">
      <c r="A26" s="156">
        <v>24</v>
      </c>
      <c r="B26" s="157">
        <v>2</v>
      </c>
      <c r="C26" s="158" t="s">
        <v>197</v>
      </c>
      <c r="D26" s="226" t="s">
        <v>198</v>
      </c>
      <c r="E26" s="160">
        <v>1</v>
      </c>
      <c r="F26" s="160">
        <v>1</v>
      </c>
      <c r="G26" s="161">
        <v>0</v>
      </c>
      <c r="H26" s="162">
        <v>1</v>
      </c>
      <c r="I26" s="163" t="s">
        <v>3</v>
      </c>
      <c r="J26" s="164" t="s">
        <v>135</v>
      </c>
      <c r="K26" s="165">
        <v>19</v>
      </c>
      <c r="L26" s="166"/>
      <c r="M26" s="166"/>
      <c r="N26" s="165">
        <v>400</v>
      </c>
      <c r="O26" s="165"/>
      <c r="P26" s="165"/>
      <c r="Q26" s="167">
        <f>(CONCATENATE(segédtábla!S19))</f>
      </c>
      <c r="R26" s="167"/>
      <c r="S26" s="168">
        <f>SUM(segédtábla!U19)</f>
        <v>36.5</v>
      </c>
      <c r="T26" s="167" t="str">
        <f>(CONCATENATE(segédtábla!V19))</f>
        <v>1,1</v>
      </c>
      <c r="U26" s="167">
        <f>(CONCATENATE(segédtábla!W19))</f>
      </c>
      <c r="V26" s="168">
        <f>SUM(segédtábla!X19)</f>
        <v>40.150000000000006</v>
      </c>
      <c r="W26" s="169"/>
      <c r="X26" s="170">
        <f>SUM(segédtábla!Z19)</f>
        <v>40.150000000000006</v>
      </c>
      <c r="Y26" s="169"/>
      <c r="Z26" s="169"/>
      <c r="AA26" s="169"/>
      <c r="AB26" s="171"/>
      <c r="AC26" s="172"/>
      <c r="AD26" s="169">
        <v>1</v>
      </c>
      <c r="AE26" s="169">
        <v>2</v>
      </c>
      <c r="AF26" s="169">
        <v>40</v>
      </c>
      <c r="AG26" s="169" t="s">
        <v>151</v>
      </c>
      <c r="AH26" s="173">
        <v>0</v>
      </c>
      <c r="AI26" s="227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>
        <f>X26</f>
        <v>40.150000000000006</v>
      </c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8"/>
    </row>
    <row r="27" spans="1:159" s="229" customFormat="1" ht="12.75" customHeight="1">
      <c r="A27" s="156">
        <v>25</v>
      </c>
      <c r="B27" s="157">
        <v>2</v>
      </c>
      <c r="C27" s="158" t="s">
        <v>199</v>
      </c>
      <c r="D27" s="226" t="s">
        <v>200</v>
      </c>
      <c r="E27" s="160">
        <v>1</v>
      </c>
      <c r="F27" s="160">
        <v>1</v>
      </c>
      <c r="G27" s="161">
        <v>0</v>
      </c>
      <c r="H27" s="162">
        <v>1</v>
      </c>
      <c r="I27" s="163" t="str">
        <f>CONCATENATE(segédtábla!H20)</f>
        <v>gyalogos</v>
      </c>
      <c r="J27" s="164" t="str">
        <f>CONCATENATE(segédtábla!I20,"",segédtábla!J20)</f>
        <v>téli</v>
      </c>
      <c r="K27" s="165">
        <v>30</v>
      </c>
      <c r="L27" s="166"/>
      <c r="M27" s="166"/>
      <c r="N27" s="165">
        <v>800</v>
      </c>
      <c r="O27" s="165"/>
      <c r="P27" s="165"/>
      <c r="Q27" s="167">
        <f>(CONCATENATE(segédtábla!S20))</f>
      </c>
      <c r="R27" s="167"/>
      <c r="S27" s="168">
        <f>SUM(segédtábla!U20)</f>
        <v>61</v>
      </c>
      <c r="T27" s="167" t="str">
        <f>(CONCATENATE(segédtábla!V20))</f>
        <v>1,1</v>
      </c>
      <c r="U27" s="167">
        <f>(CONCATENATE(segédtábla!W20))</f>
      </c>
      <c r="V27" s="168">
        <f>SUM(segédtábla!X20)</f>
        <v>67.10000000000001</v>
      </c>
      <c r="W27" s="169"/>
      <c r="X27" s="170">
        <f>SUM(segédtábla!Z20)</f>
        <v>67.10000000000001</v>
      </c>
      <c r="Y27" s="169"/>
      <c r="Z27" s="169"/>
      <c r="AA27" s="169"/>
      <c r="AB27" s="171"/>
      <c r="AC27" s="172"/>
      <c r="AD27" s="169">
        <v>1</v>
      </c>
      <c r="AE27" s="169">
        <v>2</v>
      </c>
      <c r="AF27" s="169">
        <v>64</v>
      </c>
      <c r="AG27" s="169" t="s">
        <v>151</v>
      </c>
      <c r="AH27" s="173">
        <v>0</v>
      </c>
      <c r="AI27" s="227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>
        <f>X27</f>
        <v>67.10000000000001</v>
      </c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8"/>
    </row>
    <row r="28" spans="1:159" s="229" customFormat="1" ht="12.75" customHeight="1">
      <c r="A28" s="156">
        <v>26</v>
      </c>
      <c r="B28" s="157">
        <v>2</v>
      </c>
      <c r="C28" s="158" t="s">
        <v>236</v>
      </c>
      <c r="D28" s="226" t="s">
        <v>548</v>
      </c>
      <c r="E28" s="160">
        <v>1</v>
      </c>
      <c r="F28" s="160">
        <v>1</v>
      </c>
      <c r="G28" s="161">
        <v>1</v>
      </c>
      <c r="H28" s="162">
        <v>1</v>
      </c>
      <c r="I28" s="163" t="s">
        <v>3</v>
      </c>
      <c r="J28" s="164" t="s">
        <v>6</v>
      </c>
      <c r="K28" s="165">
        <v>21.2</v>
      </c>
      <c r="L28" s="166"/>
      <c r="M28" s="166"/>
      <c r="N28" s="165">
        <v>400</v>
      </c>
      <c r="O28" s="165"/>
      <c r="P28" s="165"/>
      <c r="Q28" s="167"/>
      <c r="R28" s="167"/>
      <c r="S28" s="168">
        <v>39.8</v>
      </c>
      <c r="T28" s="167"/>
      <c r="U28" s="167">
        <v>1.4</v>
      </c>
      <c r="V28" s="168">
        <v>55.72</v>
      </c>
      <c r="W28" s="169"/>
      <c r="X28" s="170">
        <v>55.7</v>
      </c>
      <c r="Y28" s="169"/>
      <c r="Z28" s="169"/>
      <c r="AA28" s="169"/>
      <c r="AB28" s="171"/>
      <c r="AC28" s="172"/>
      <c r="AD28" s="169">
        <v>4</v>
      </c>
      <c r="AE28" s="169">
        <v>4</v>
      </c>
      <c r="AF28" s="169">
        <v>43</v>
      </c>
      <c r="AG28" s="169" t="s">
        <v>237</v>
      </c>
      <c r="AH28" s="173">
        <v>0</v>
      </c>
      <c r="AI28" s="227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>
        <f>X28</f>
        <v>55.7</v>
      </c>
      <c r="CU28" s="221">
        <f>X28</f>
        <v>55.7</v>
      </c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>
        <v>115.8</v>
      </c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>
        <f>X28</f>
        <v>55.7</v>
      </c>
      <c r="EU28" s="221"/>
      <c r="EV28" s="221"/>
      <c r="EW28" s="221"/>
      <c r="EX28" s="221"/>
      <c r="EY28" s="221"/>
      <c r="EZ28" s="221"/>
      <c r="FA28" s="221"/>
      <c r="FB28" s="221"/>
      <c r="FC28" s="228"/>
    </row>
    <row r="29" spans="1:159" s="130" customFormat="1" ht="12.75" customHeight="1">
      <c r="A29" s="156">
        <v>27</v>
      </c>
      <c r="B29" s="157">
        <v>2</v>
      </c>
      <c r="C29" s="158" t="s">
        <v>201</v>
      </c>
      <c r="D29" s="159" t="s">
        <v>202</v>
      </c>
      <c r="E29" s="160">
        <v>2</v>
      </c>
      <c r="F29" s="160">
        <v>1</v>
      </c>
      <c r="G29" s="161">
        <v>0</v>
      </c>
      <c r="H29" s="162">
        <v>1</v>
      </c>
      <c r="I29" s="163" t="str">
        <f>CONCATENATE(segédtábla!H21)</f>
        <v>gyalogos</v>
      </c>
      <c r="J29" s="164" t="str">
        <f>CONCATENATE(segédtábla!I21,"",segédtábla!J21)</f>
        <v>téli</v>
      </c>
      <c r="K29" s="165">
        <v>20</v>
      </c>
      <c r="L29" s="166"/>
      <c r="M29" s="166"/>
      <c r="N29" s="165">
        <v>900</v>
      </c>
      <c r="O29" s="165"/>
      <c r="P29" s="165"/>
      <c r="Q29" s="167">
        <f>(CONCATENATE(segédtábla!S21))</f>
      </c>
      <c r="R29" s="167"/>
      <c r="S29" s="168">
        <f>SUM(segédtábla!U21)</f>
        <v>48</v>
      </c>
      <c r="T29" s="167" t="str">
        <f>(CONCATENATE(segédtábla!V21))</f>
        <v>1,1</v>
      </c>
      <c r="U29" s="167">
        <f>(CONCATENATE(segédtábla!W21))</f>
      </c>
      <c r="V29" s="168">
        <f>SUM(segédtábla!X21)</f>
        <v>52.800000000000004</v>
      </c>
      <c r="W29" s="169">
        <v>2</v>
      </c>
      <c r="X29" s="170">
        <f>SUM(segédtábla!Z21)</f>
        <v>54.800000000000004</v>
      </c>
      <c r="Y29" s="169"/>
      <c r="Z29" s="169"/>
      <c r="AA29" s="169"/>
      <c r="AB29" s="171"/>
      <c r="AC29" s="172"/>
      <c r="AD29" s="169">
        <v>1</v>
      </c>
      <c r="AE29" s="169">
        <v>2</v>
      </c>
      <c r="AF29" s="169">
        <v>56</v>
      </c>
      <c r="AG29" s="169" t="s">
        <v>151</v>
      </c>
      <c r="AH29" s="173">
        <v>0</v>
      </c>
      <c r="AI29" s="227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>
        <f>X29</f>
        <v>54.800000000000004</v>
      </c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8"/>
    </row>
    <row r="30" spans="1:159" s="229" customFormat="1" ht="12.75" customHeight="1">
      <c r="A30" s="156">
        <v>28</v>
      </c>
      <c r="B30" s="157">
        <v>2</v>
      </c>
      <c r="C30" s="158" t="s">
        <v>229</v>
      </c>
      <c r="D30" s="226" t="s">
        <v>230</v>
      </c>
      <c r="E30" s="160">
        <v>9</v>
      </c>
      <c r="F30" s="160">
        <v>5</v>
      </c>
      <c r="G30" s="161">
        <v>0</v>
      </c>
      <c r="H30" s="162">
        <v>0</v>
      </c>
      <c r="I30" s="163" t="str">
        <f>CONCATENATE(segédtábla!H22)</f>
        <v>sí</v>
      </c>
      <c r="J30" s="164">
        <f>CONCATENATE(segédtábla!I22,"",segédtábla!J22)</f>
      </c>
      <c r="K30" s="165"/>
      <c r="L30" s="166"/>
      <c r="M30" s="166"/>
      <c r="N30" s="165"/>
      <c r="O30" s="165"/>
      <c r="P30" s="165">
        <v>42</v>
      </c>
      <c r="Q30" s="167">
        <f>(CONCATENATE(segédtábla!S22))</f>
      </c>
      <c r="R30" s="167"/>
      <c r="S30" s="168">
        <f>SUM(segédtábla!U22)</f>
        <v>294</v>
      </c>
      <c r="T30" s="167" t="str">
        <f>(CONCATENATE(segédtábla!V22))</f>
        <v>1</v>
      </c>
      <c r="U30" s="167">
        <f>(CONCATENATE(segédtábla!W22))</f>
      </c>
      <c r="V30" s="168">
        <f>SUM(segédtábla!X22)</f>
        <v>294</v>
      </c>
      <c r="W30" s="169">
        <v>9</v>
      </c>
      <c r="X30" s="170">
        <f>SUM(segédtábla!Z22)</f>
        <v>303</v>
      </c>
      <c r="Y30" s="169"/>
      <c r="Z30" s="169"/>
      <c r="AA30" s="169"/>
      <c r="AB30" s="171"/>
      <c r="AC30" s="172"/>
      <c r="AD30" s="169">
        <v>3</v>
      </c>
      <c r="AE30" s="169">
        <v>6</v>
      </c>
      <c r="AF30" s="169">
        <v>261</v>
      </c>
      <c r="AG30" s="169" t="s">
        <v>225</v>
      </c>
      <c r="AH30" s="173">
        <v>45</v>
      </c>
      <c r="AI30" s="227"/>
      <c r="AJ30" s="220"/>
      <c r="AK30" s="220"/>
      <c r="AL30" s="220"/>
      <c r="AM30" s="220"/>
      <c r="AN30" s="220"/>
      <c r="AO30" s="220"/>
      <c r="AP30" s="220">
        <f>X30+AH30</f>
        <v>348</v>
      </c>
      <c r="AQ30" s="220"/>
      <c r="AR30" s="220"/>
      <c r="AS30" s="220"/>
      <c r="AT30" s="220"/>
      <c r="AU30" s="220"/>
      <c r="AV30" s="220"/>
      <c r="AW30" s="220"/>
      <c r="AX30" s="220"/>
      <c r="AY30" s="220">
        <f>X30</f>
        <v>303</v>
      </c>
      <c r="AZ30" s="220"/>
      <c r="BA30" s="220"/>
      <c r="BB30" s="220"/>
      <c r="BC30" s="220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>
        <f>X30</f>
        <v>303</v>
      </c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8"/>
    </row>
    <row r="31" spans="1:159" s="229" customFormat="1" ht="12.75" customHeight="1">
      <c r="A31" s="156">
        <v>29</v>
      </c>
      <c r="B31" s="157">
        <v>2</v>
      </c>
      <c r="C31" s="158" t="s">
        <v>231</v>
      </c>
      <c r="D31" s="226" t="s">
        <v>246</v>
      </c>
      <c r="E31" s="160">
        <v>1</v>
      </c>
      <c r="F31" s="160">
        <v>1</v>
      </c>
      <c r="G31" s="161">
        <v>0</v>
      </c>
      <c r="H31" s="162">
        <v>1</v>
      </c>
      <c r="I31" s="163" t="s">
        <v>3</v>
      </c>
      <c r="J31" s="164" t="s">
        <v>135</v>
      </c>
      <c r="K31" s="165">
        <v>19</v>
      </c>
      <c r="L31" s="166"/>
      <c r="M31" s="166"/>
      <c r="N31" s="165">
        <v>650</v>
      </c>
      <c r="O31" s="165"/>
      <c r="P31" s="165"/>
      <c r="Q31" s="167"/>
      <c r="R31" s="167"/>
      <c r="S31" s="168">
        <v>41.5</v>
      </c>
      <c r="T31" s="167">
        <v>1.1</v>
      </c>
      <c r="U31" s="167"/>
      <c r="V31" s="168">
        <v>45.65</v>
      </c>
      <c r="W31" s="169"/>
      <c r="X31" s="170">
        <v>45.7</v>
      </c>
      <c r="Y31" s="169"/>
      <c r="Z31" s="169"/>
      <c r="AA31" s="169"/>
      <c r="AB31" s="171"/>
      <c r="AC31" s="172"/>
      <c r="AD31" s="169">
        <v>1</v>
      </c>
      <c r="AE31" s="169">
        <v>2</v>
      </c>
      <c r="AF31" s="169">
        <v>45</v>
      </c>
      <c r="AG31" s="169" t="s">
        <v>242</v>
      </c>
      <c r="AH31" s="173">
        <v>0</v>
      </c>
      <c r="AI31" s="227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>
        <f>X31</f>
        <v>45.7</v>
      </c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>
        <f>X16</f>
        <v>42.900000000000006</v>
      </c>
      <c r="EU31" s="221"/>
      <c r="EV31" s="221"/>
      <c r="EW31" s="221"/>
      <c r="EX31" s="221"/>
      <c r="EY31" s="221"/>
      <c r="EZ31" s="221"/>
      <c r="FA31" s="221"/>
      <c r="FB31" s="221"/>
      <c r="FC31" s="228"/>
    </row>
    <row r="32" spans="1:159" s="229" customFormat="1" ht="12.75" customHeight="1">
      <c r="A32" s="156">
        <v>30</v>
      </c>
      <c r="B32" s="157">
        <v>2</v>
      </c>
      <c r="C32" s="158" t="s">
        <v>231</v>
      </c>
      <c r="D32" s="226" t="s">
        <v>248</v>
      </c>
      <c r="E32" s="160">
        <v>1</v>
      </c>
      <c r="F32" s="160">
        <v>1</v>
      </c>
      <c r="G32" s="161">
        <v>1</v>
      </c>
      <c r="H32" s="162">
        <v>1</v>
      </c>
      <c r="I32" s="163" t="s">
        <v>3</v>
      </c>
      <c r="J32" s="164" t="s">
        <v>550</v>
      </c>
      <c r="K32" s="165">
        <v>29.5</v>
      </c>
      <c r="L32" s="166"/>
      <c r="M32" s="166"/>
      <c r="N32" s="165">
        <v>1225</v>
      </c>
      <c r="O32" s="165"/>
      <c r="P32" s="165"/>
      <c r="Q32" s="167"/>
      <c r="R32" s="167"/>
      <c r="S32" s="168">
        <v>68.75</v>
      </c>
      <c r="T32" s="167"/>
      <c r="U32" s="167">
        <v>1.4</v>
      </c>
      <c r="V32" s="168">
        <v>96.25</v>
      </c>
      <c r="W32" s="169"/>
      <c r="X32" s="170">
        <v>96.3</v>
      </c>
      <c r="Y32" s="169"/>
      <c r="Z32" s="169"/>
      <c r="AA32" s="169"/>
      <c r="AB32" s="171"/>
      <c r="AC32" s="172"/>
      <c r="AD32" s="169">
        <v>2</v>
      </c>
      <c r="AE32" s="169">
        <v>3</v>
      </c>
      <c r="AF32" s="169">
        <v>72</v>
      </c>
      <c r="AG32" s="169" t="s">
        <v>153</v>
      </c>
      <c r="AH32" s="173">
        <v>5</v>
      </c>
      <c r="AI32" s="227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>
        <f>X32</f>
        <v>96.3</v>
      </c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>
        <f>X32+AH32</f>
        <v>101.3</v>
      </c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8"/>
    </row>
    <row r="33" spans="1:159" s="229" customFormat="1" ht="12.75" customHeight="1">
      <c r="A33" s="156">
        <v>31</v>
      </c>
      <c r="B33" s="157">
        <v>2</v>
      </c>
      <c r="C33" s="158" t="s">
        <v>239</v>
      </c>
      <c r="D33" s="226" t="s">
        <v>247</v>
      </c>
      <c r="E33" s="160">
        <v>1</v>
      </c>
      <c r="F33" s="160">
        <v>1</v>
      </c>
      <c r="G33" s="161">
        <v>0</v>
      </c>
      <c r="H33" s="162">
        <v>1</v>
      </c>
      <c r="I33" s="163" t="s">
        <v>3</v>
      </c>
      <c r="J33" s="164" t="s">
        <v>135</v>
      </c>
      <c r="K33" s="165">
        <v>11</v>
      </c>
      <c r="L33" s="166"/>
      <c r="M33" s="166"/>
      <c r="N33" s="165">
        <v>474</v>
      </c>
      <c r="O33" s="165"/>
      <c r="P33" s="165"/>
      <c r="Q33" s="167"/>
      <c r="R33" s="167"/>
      <c r="S33" s="168">
        <v>25.98</v>
      </c>
      <c r="T33" s="167">
        <v>1.1</v>
      </c>
      <c r="U33" s="167"/>
      <c r="V33" s="168">
        <v>28.58</v>
      </c>
      <c r="W33" s="169"/>
      <c r="X33" s="170">
        <v>28.6</v>
      </c>
      <c r="Y33" s="169"/>
      <c r="Z33" s="169"/>
      <c r="AA33" s="169"/>
      <c r="AB33" s="171"/>
      <c r="AC33" s="172"/>
      <c r="AD33" s="169">
        <v>1</v>
      </c>
      <c r="AE33" s="169">
        <v>1</v>
      </c>
      <c r="AF33" s="169">
        <v>29</v>
      </c>
      <c r="AG33" s="169" t="s">
        <v>242</v>
      </c>
      <c r="AH33" s="173">
        <v>0</v>
      </c>
      <c r="AI33" s="227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>
        <f>X33</f>
        <v>28.6</v>
      </c>
      <c r="EU33" s="221"/>
      <c r="EV33" s="221"/>
      <c r="EW33" s="221"/>
      <c r="EX33" s="221"/>
      <c r="EY33" s="221"/>
      <c r="EZ33" s="221"/>
      <c r="FA33" s="221"/>
      <c r="FB33" s="221"/>
      <c r="FC33" s="228"/>
    </row>
    <row r="34" spans="1:159" s="229" customFormat="1" ht="12.75" customHeight="1">
      <c r="A34" s="156">
        <v>32</v>
      </c>
      <c r="B34" s="157">
        <v>2</v>
      </c>
      <c r="C34" s="158" t="s">
        <v>192</v>
      </c>
      <c r="D34" s="226" t="s">
        <v>232</v>
      </c>
      <c r="E34" s="160">
        <v>1</v>
      </c>
      <c r="F34" s="160">
        <v>1</v>
      </c>
      <c r="G34" s="161">
        <v>0</v>
      </c>
      <c r="H34" s="162">
        <v>1</v>
      </c>
      <c r="I34" s="163" t="s">
        <v>3</v>
      </c>
      <c r="J34" s="164" t="s">
        <v>135</v>
      </c>
      <c r="K34" s="165">
        <v>21</v>
      </c>
      <c r="L34" s="166"/>
      <c r="M34" s="166"/>
      <c r="N34" s="165">
        <v>600</v>
      </c>
      <c r="O34" s="165"/>
      <c r="P34" s="165"/>
      <c r="Q34" s="167"/>
      <c r="R34" s="167"/>
      <c r="S34" s="168">
        <v>43.5</v>
      </c>
      <c r="T34" s="167">
        <v>1.1</v>
      </c>
      <c r="U34" s="167"/>
      <c r="V34" s="168">
        <v>47.85</v>
      </c>
      <c r="W34" s="169"/>
      <c r="X34" s="170">
        <v>47.9</v>
      </c>
      <c r="Y34" s="169"/>
      <c r="Z34" s="169"/>
      <c r="AA34" s="169"/>
      <c r="AB34" s="171"/>
      <c r="AC34" s="172"/>
      <c r="AD34" s="169">
        <v>4</v>
      </c>
      <c r="AE34" s="169">
        <v>4</v>
      </c>
      <c r="AF34" s="169">
        <v>41</v>
      </c>
      <c r="AG34" s="169" t="s">
        <v>162</v>
      </c>
      <c r="AH34" s="173">
        <v>5</v>
      </c>
      <c r="AI34" s="227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>
        <f>X34</f>
        <v>47.9</v>
      </c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>
        <f>X34</f>
        <v>47.9</v>
      </c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>
        <f>X34+AH34</f>
        <v>52.9</v>
      </c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>
        <f>X34</f>
        <v>47.9</v>
      </c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8"/>
    </row>
    <row r="35" spans="1:159" s="229" customFormat="1" ht="12.75" customHeight="1">
      <c r="A35" s="156">
        <v>33</v>
      </c>
      <c r="B35" s="157">
        <v>2</v>
      </c>
      <c r="C35" s="158" t="s">
        <v>233</v>
      </c>
      <c r="D35" s="226" t="s">
        <v>234</v>
      </c>
      <c r="E35" s="160">
        <v>1</v>
      </c>
      <c r="F35" s="160">
        <v>1</v>
      </c>
      <c r="G35" s="161">
        <v>0</v>
      </c>
      <c r="H35" s="162">
        <v>1</v>
      </c>
      <c r="I35" s="163" t="s">
        <v>3</v>
      </c>
      <c r="J35" s="164" t="s">
        <v>135</v>
      </c>
      <c r="K35" s="165">
        <v>20</v>
      </c>
      <c r="L35" s="166"/>
      <c r="M35" s="166"/>
      <c r="N35" s="165">
        <v>400</v>
      </c>
      <c r="O35" s="165"/>
      <c r="P35" s="165"/>
      <c r="Q35" s="167"/>
      <c r="R35" s="167"/>
      <c r="S35" s="168">
        <v>38</v>
      </c>
      <c r="T35" s="167">
        <v>1.1</v>
      </c>
      <c r="U35" s="167"/>
      <c r="V35" s="168">
        <v>41.8</v>
      </c>
      <c r="W35" s="169"/>
      <c r="X35" s="170">
        <v>41.8</v>
      </c>
      <c r="Y35" s="169"/>
      <c r="Z35" s="169"/>
      <c r="AA35" s="169"/>
      <c r="AB35" s="171"/>
      <c r="AC35" s="172"/>
      <c r="AD35" s="169">
        <v>1</v>
      </c>
      <c r="AE35" s="169">
        <v>2</v>
      </c>
      <c r="AF35" s="169">
        <v>41</v>
      </c>
      <c r="AG35" s="169" t="s">
        <v>151</v>
      </c>
      <c r="AH35" s="173">
        <v>0</v>
      </c>
      <c r="AI35" s="227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>
        <f>X35</f>
        <v>41.8</v>
      </c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8"/>
    </row>
    <row r="36" spans="1:159" s="229" customFormat="1" ht="12.75" customHeight="1">
      <c r="A36" s="156">
        <v>34</v>
      </c>
      <c r="B36" s="157">
        <v>2</v>
      </c>
      <c r="C36" s="158" t="s">
        <v>270</v>
      </c>
      <c r="D36" s="226" t="s">
        <v>310</v>
      </c>
      <c r="E36" s="160">
        <v>1</v>
      </c>
      <c r="F36" s="160">
        <v>1</v>
      </c>
      <c r="G36" s="161">
        <v>0</v>
      </c>
      <c r="H36" s="162">
        <v>1</v>
      </c>
      <c r="I36" s="163" t="s">
        <v>3</v>
      </c>
      <c r="J36" s="164" t="s">
        <v>135</v>
      </c>
      <c r="K36" s="165">
        <v>9.5</v>
      </c>
      <c r="L36" s="166"/>
      <c r="M36" s="166"/>
      <c r="N36" s="165">
        <v>300</v>
      </c>
      <c r="O36" s="165"/>
      <c r="P36" s="165"/>
      <c r="Q36" s="167"/>
      <c r="R36" s="167"/>
      <c r="S36" s="168">
        <v>20.25</v>
      </c>
      <c r="T36" s="167">
        <v>1.1</v>
      </c>
      <c r="U36" s="167"/>
      <c r="V36" s="168">
        <v>22.28</v>
      </c>
      <c r="W36" s="169"/>
      <c r="X36" s="170">
        <v>22.3</v>
      </c>
      <c r="Y36" s="169"/>
      <c r="Z36" s="169"/>
      <c r="AA36" s="169"/>
      <c r="AB36" s="171"/>
      <c r="AC36" s="172"/>
      <c r="AD36" s="169">
        <v>4</v>
      </c>
      <c r="AE36" s="169">
        <v>5</v>
      </c>
      <c r="AF36" s="169">
        <v>23</v>
      </c>
      <c r="AG36" s="169" t="s">
        <v>179</v>
      </c>
      <c r="AH36" s="173">
        <v>5</v>
      </c>
      <c r="AI36" s="227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>
        <f>X36</f>
        <v>22.3</v>
      </c>
      <c r="BN36" s="221">
        <f>X36</f>
        <v>22.3</v>
      </c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>
        <f>X36+AH36</f>
        <v>27.3</v>
      </c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>
        <f>X36</f>
        <v>22.3</v>
      </c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8"/>
    </row>
    <row r="37" spans="1:159" s="229" customFormat="1" ht="12.75" customHeight="1">
      <c r="A37" s="156">
        <v>35</v>
      </c>
      <c r="B37" s="157">
        <v>2</v>
      </c>
      <c r="C37" s="158" t="s">
        <v>240</v>
      </c>
      <c r="D37" s="226" t="s">
        <v>249</v>
      </c>
      <c r="E37" s="160">
        <v>4</v>
      </c>
      <c r="F37" s="160">
        <v>5</v>
      </c>
      <c r="G37" s="161">
        <v>0</v>
      </c>
      <c r="H37" s="162">
        <v>0</v>
      </c>
      <c r="I37" s="163" t="s">
        <v>250</v>
      </c>
      <c r="J37" s="164"/>
      <c r="K37" s="165"/>
      <c r="L37" s="166"/>
      <c r="M37" s="166"/>
      <c r="N37" s="165"/>
      <c r="O37" s="165"/>
      <c r="P37" s="165">
        <v>16</v>
      </c>
      <c r="Q37" s="167"/>
      <c r="R37" s="167"/>
      <c r="S37" s="168">
        <v>112</v>
      </c>
      <c r="T37" s="167">
        <v>1</v>
      </c>
      <c r="U37" s="167"/>
      <c r="V37" s="168">
        <v>112</v>
      </c>
      <c r="W37" s="169">
        <v>4</v>
      </c>
      <c r="X37" s="170">
        <v>116</v>
      </c>
      <c r="Y37" s="169"/>
      <c r="Z37" s="169"/>
      <c r="AA37" s="169"/>
      <c r="AB37" s="171"/>
      <c r="AC37" s="172"/>
      <c r="AD37" s="169">
        <v>1</v>
      </c>
      <c r="AE37" s="169">
        <v>1</v>
      </c>
      <c r="AF37" s="169">
        <v>100</v>
      </c>
      <c r="AG37" s="169" t="s">
        <v>242</v>
      </c>
      <c r="AH37" s="173">
        <v>0</v>
      </c>
      <c r="AI37" s="227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>
        <f>X37</f>
        <v>116</v>
      </c>
      <c r="EU37" s="221"/>
      <c r="EV37" s="221"/>
      <c r="EW37" s="221"/>
      <c r="EX37" s="221"/>
      <c r="EY37" s="221"/>
      <c r="EZ37" s="221"/>
      <c r="FA37" s="221"/>
      <c r="FB37" s="221"/>
      <c r="FC37" s="228"/>
    </row>
    <row r="38" spans="1:159" s="229" customFormat="1" ht="12.75" customHeight="1">
      <c r="A38" s="156">
        <v>36</v>
      </c>
      <c r="B38" s="157">
        <v>2</v>
      </c>
      <c r="C38" s="158" t="s">
        <v>177</v>
      </c>
      <c r="D38" s="226" t="s">
        <v>235</v>
      </c>
      <c r="E38" s="160">
        <v>1</v>
      </c>
      <c r="F38" s="160">
        <v>1</v>
      </c>
      <c r="G38" s="161">
        <v>0</v>
      </c>
      <c r="H38" s="162">
        <v>1</v>
      </c>
      <c r="I38" s="163" t="s">
        <v>3</v>
      </c>
      <c r="J38" s="164" t="s">
        <v>135</v>
      </c>
      <c r="K38" s="165">
        <v>22</v>
      </c>
      <c r="L38" s="166"/>
      <c r="M38" s="166"/>
      <c r="N38" s="165">
        <v>675</v>
      </c>
      <c r="O38" s="165"/>
      <c r="P38" s="165"/>
      <c r="Q38" s="167"/>
      <c r="R38" s="167"/>
      <c r="S38" s="168">
        <v>46.5</v>
      </c>
      <c r="T38" s="167">
        <v>1.1</v>
      </c>
      <c r="U38" s="167"/>
      <c r="V38" s="168">
        <v>51.15</v>
      </c>
      <c r="W38" s="169"/>
      <c r="X38" s="170">
        <v>51.2</v>
      </c>
      <c r="Y38" s="169"/>
      <c r="Z38" s="169"/>
      <c r="AA38" s="169"/>
      <c r="AB38" s="171"/>
      <c r="AC38" s="172"/>
      <c r="AD38" s="169">
        <v>1</v>
      </c>
      <c r="AE38" s="169">
        <v>2</v>
      </c>
      <c r="AF38" s="169">
        <v>50</v>
      </c>
      <c r="AG38" s="169" t="s">
        <v>151</v>
      </c>
      <c r="AH38" s="173">
        <v>0</v>
      </c>
      <c r="AI38" s="227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>
        <f>X38</f>
        <v>51.2</v>
      </c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8"/>
    </row>
    <row r="39" spans="1:159" s="130" customFormat="1" ht="12.75" customHeight="1">
      <c r="A39" s="156">
        <v>37</v>
      </c>
      <c r="B39" s="157">
        <v>3</v>
      </c>
      <c r="C39" s="158" t="s">
        <v>190</v>
      </c>
      <c r="D39" s="159" t="s">
        <v>195</v>
      </c>
      <c r="E39" s="160">
        <v>1</v>
      </c>
      <c r="F39" s="160">
        <v>1</v>
      </c>
      <c r="G39" s="161">
        <v>0</v>
      </c>
      <c r="H39" s="162">
        <v>0</v>
      </c>
      <c r="I39" s="163" t="str">
        <f>CONCATENATE(segédtábla!H23)</f>
        <v>gyalogos</v>
      </c>
      <c r="J39" s="164">
        <f>CONCATENATE(segédtábla!I23,"",segédtábla!J23)</f>
      </c>
      <c r="K39" s="165">
        <v>14</v>
      </c>
      <c r="L39" s="166"/>
      <c r="M39" s="166"/>
      <c r="N39" s="165">
        <v>450</v>
      </c>
      <c r="O39" s="165"/>
      <c r="P39" s="165"/>
      <c r="Q39" s="167">
        <f>(CONCATENATE(segédtábla!S23))</f>
      </c>
      <c r="R39" s="167"/>
      <c r="S39" s="168">
        <f>SUM(segédtábla!U23)</f>
        <v>30</v>
      </c>
      <c r="T39" s="167" t="str">
        <f>(CONCATENATE(segédtábla!V23))</f>
        <v>1</v>
      </c>
      <c r="U39" s="167">
        <f>(CONCATENATE(segédtábla!W23))</f>
      </c>
      <c r="V39" s="168">
        <f>SUM(segédtábla!X23)</f>
        <v>30</v>
      </c>
      <c r="W39" s="169"/>
      <c r="X39" s="170">
        <f>SUM(segédtábla!Z23)</f>
        <v>30</v>
      </c>
      <c r="Y39" s="169"/>
      <c r="Z39" s="169"/>
      <c r="AA39" s="169"/>
      <c r="AB39" s="171"/>
      <c r="AC39" s="172"/>
      <c r="AD39" s="169">
        <v>11</v>
      </c>
      <c r="AE39" s="169">
        <v>13</v>
      </c>
      <c r="AF39" s="169">
        <v>30</v>
      </c>
      <c r="AG39" s="169" t="s">
        <v>196</v>
      </c>
      <c r="AH39" s="173">
        <v>5</v>
      </c>
      <c r="AI39" s="227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>
        <f>X39</f>
        <v>30</v>
      </c>
      <c r="BS39" s="221">
        <f>X39</f>
        <v>30</v>
      </c>
      <c r="BT39" s="221"/>
      <c r="BU39" s="221"/>
      <c r="BV39" s="221"/>
      <c r="BW39" s="221"/>
      <c r="BX39" s="221"/>
      <c r="BY39" s="221">
        <f>X39</f>
        <v>30</v>
      </c>
      <c r="BZ39" s="221">
        <f>X39</f>
        <v>30</v>
      </c>
      <c r="CA39" s="221"/>
      <c r="CB39" s="221"/>
      <c r="CC39" s="221"/>
      <c r="CD39" s="221"/>
      <c r="CE39" s="221"/>
      <c r="CF39" s="221">
        <f>X39</f>
        <v>30</v>
      </c>
      <c r="CG39" s="221"/>
      <c r="CH39" s="221">
        <f>X39+AH39</f>
        <v>35</v>
      </c>
      <c r="CI39" s="221"/>
      <c r="CJ39" s="221"/>
      <c r="CK39" s="221"/>
      <c r="CL39" s="221">
        <f>X39</f>
        <v>30</v>
      </c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>
        <f>X39</f>
        <v>30</v>
      </c>
      <c r="DP39" s="221"/>
      <c r="DQ39" s="221"/>
      <c r="DR39" s="221"/>
      <c r="DS39" s="221"/>
      <c r="DT39" s="221"/>
      <c r="DU39" s="221"/>
      <c r="DV39" s="221"/>
      <c r="DW39" s="221">
        <f>X39</f>
        <v>30</v>
      </c>
      <c r="DX39" s="221">
        <f>X39</f>
        <v>30</v>
      </c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>
        <f>X39</f>
        <v>30</v>
      </c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8"/>
    </row>
    <row r="40" spans="1:159" s="229" customFormat="1" ht="12.75" customHeight="1">
      <c r="A40" s="156">
        <v>38</v>
      </c>
      <c r="B40" s="157">
        <v>3</v>
      </c>
      <c r="C40" s="158" t="s">
        <v>190</v>
      </c>
      <c r="D40" s="226" t="s">
        <v>251</v>
      </c>
      <c r="E40" s="160">
        <v>1</v>
      </c>
      <c r="F40" s="160">
        <v>1</v>
      </c>
      <c r="G40" s="161">
        <v>0</v>
      </c>
      <c r="H40" s="162">
        <v>0</v>
      </c>
      <c r="I40" s="163" t="str">
        <f>CONCATENATE(segédtábla!H24)</f>
        <v>gyalogos</v>
      </c>
      <c r="J40" s="164">
        <f>CONCATENATE(segédtábla!I24,"",segédtábla!J24)</f>
      </c>
      <c r="K40" s="165">
        <v>9.84</v>
      </c>
      <c r="L40" s="166"/>
      <c r="M40" s="166"/>
      <c r="N40" s="165">
        <v>380</v>
      </c>
      <c r="O40" s="165"/>
      <c r="P40" s="165"/>
      <c r="Q40" s="167">
        <f>(CONCATENATE(segédtábla!S24))</f>
      </c>
      <c r="R40" s="167"/>
      <c r="S40" s="168">
        <f>SUM(segédtábla!U24)</f>
        <v>22.36</v>
      </c>
      <c r="T40" s="167" t="str">
        <f>(CONCATENATE(segédtábla!V24))</f>
        <v>1</v>
      </c>
      <c r="U40" s="167">
        <f>(CONCATENATE(segédtábla!W24))</f>
      </c>
      <c r="V40" s="168">
        <f>SUM(segédtábla!X24)</f>
        <v>22.36</v>
      </c>
      <c r="W40" s="169"/>
      <c r="X40" s="170">
        <f>SUM(segédtábla!Z24)</f>
        <v>22.36</v>
      </c>
      <c r="Y40" s="169"/>
      <c r="Z40" s="169"/>
      <c r="AA40" s="169"/>
      <c r="AB40" s="171"/>
      <c r="AC40" s="172"/>
      <c r="AD40" s="169">
        <v>2</v>
      </c>
      <c r="AE40" s="169">
        <v>2</v>
      </c>
      <c r="AF40" s="169">
        <v>22</v>
      </c>
      <c r="AG40" s="169" t="s">
        <v>252</v>
      </c>
      <c r="AH40" s="173">
        <v>5</v>
      </c>
      <c r="AI40" s="227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>
        <f>X40+AH40</f>
        <v>27.36</v>
      </c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>
        <f>X40</f>
        <v>22.36</v>
      </c>
      <c r="EU40" s="221"/>
      <c r="EV40" s="221"/>
      <c r="EW40" s="221"/>
      <c r="EX40" s="221"/>
      <c r="EY40" s="221"/>
      <c r="EZ40" s="221"/>
      <c r="FA40" s="221"/>
      <c r="FB40" s="221"/>
      <c r="FC40" s="228"/>
    </row>
    <row r="41" spans="1:159" s="130" customFormat="1" ht="12.75" customHeight="1">
      <c r="A41" s="156">
        <v>39</v>
      </c>
      <c r="B41" s="157">
        <v>3</v>
      </c>
      <c r="C41" s="158" t="s">
        <v>254</v>
      </c>
      <c r="D41" s="159" t="s">
        <v>253</v>
      </c>
      <c r="E41" s="160">
        <v>1</v>
      </c>
      <c r="F41" s="160">
        <v>1</v>
      </c>
      <c r="G41" s="161">
        <v>0</v>
      </c>
      <c r="H41" s="162">
        <v>0</v>
      </c>
      <c r="I41" s="163" t="str">
        <f>CONCATENATE(segédtábla!H25)</f>
        <v>gyalogos</v>
      </c>
      <c r="J41" s="164">
        <f>CONCATENATE(segédtábla!I25,"",segédtábla!J25)</f>
      </c>
      <c r="K41" s="165">
        <v>18</v>
      </c>
      <c r="L41" s="166"/>
      <c r="M41" s="166"/>
      <c r="N41" s="165">
        <v>700</v>
      </c>
      <c r="O41" s="165"/>
      <c r="P41" s="165"/>
      <c r="Q41" s="167">
        <f>(CONCATENATE(segédtábla!S25))</f>
      </c>
      <c r="R41" s="167"/>
      <c r="S41" s="168">
        <f>SUM(segédtábla!U25)</f>
        <v>41</v>
      </c>
      <c r="T41" s="167" t="str">
        <f>(CONCATENATE(segédtábla!V25))</f>
        <v>1</v>
      </c>
      <c r="U41" s="167">
        <f>(CONCATENATE(segédtábla!W25))</f>
      </c>
      <c r="V41" s="168">
        <f>SUM(segédtábla!X25)</f>
        <v>41</v>
      </c>
      <c r="W41" s="169"/>
      <c r="X41" s="170">
        <f>SUM(segédtábla!Z25)</f>
        <v>41</v>
      </c>
      <c r="Y41" s="169"/>
      <c r="Z41" s="169"/>
      <c r="AA41" s="169"/>
      <c r="AB41" s="171"/>
      <c r="AC41" s="172"/>
      <c r="AD41" s="169">
        <v>1</v>
      </c>
      <c r="AE41" s="169">
        <v>2</v>
      </c>
      <c r="AF41" s="169">
        <v>41</v>
      </c>
      <c r="AG41" s="169" t="s">
        <v>151</v>
      </c>
      <c r="AH41" s="173">
        <v>0</v>
      </c>
      <c r="AI41" s="227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>
        <f>X41</f>
        <v>41</v>
      </c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8"/>
    </row>
    <row r="42" spans="1:159" s="229" customFormat="1" ht="12.75" customHeight="1">
      <c r="A42" s="156">
        <v>40</v>
      </c>
      <c r="B42" s="157">
        <v>3</v>
      </c>
      <c r="C42" s="158" t="s">
        <v>236</v>
      </c>
      <c r="D42" s="226" t="s">
        <v>255</v>
      </c>
      <c r="E42" s="160">
        <v>1</v>
      </c>
      <c r="F42" s="160">
        <v>1</v>
      </c>
      <c r="G42" s="161">
        <v>0</v>
      </c>
      <c r="H42" s="162">
        <v>0</v>
      </c>
      <c r="I42" s="163" t="str">
        <f>CONCATENATE(segédtábla!H26)</f>
        <v>gyalogos</v>
      </c>
      <c r="J42" s="164">
        <f>CONCATENATE(segédtábla!I26,"",segédtábla!J26)</f>
      </c>
      <c r="K42" s="165">
        <v>12</v>
      </c>
      <c r="L42" s="166"/>
      <c r="M42" s="166"/>
      <c r="N42" s="165">
        <v>400</v>
      </c>
      <c r="O42" s="165"/>
      <c r="P42" s="165"/>
      <c r="Q42" s="167">
        <f>(CONCATENATE(segédtábla!S26))</f>
      </c>
      <c r="R42" s="167"/>
      <c r="S42" s="168">
        <f>SUM(segédtábla!U26)</f>
        <v>26</v>
      </c>
      <c r="T42" s="167" t="str">
        <f>(CONCATENATE(segédtábla!V26))</f>
        <v>1</v>
      </c>
      <c r="U42" s="167">
        <f>(CONCATENATE(segédtábla!W26))</f>
      </c>
      <c r="V42" s="168">
        <f>SUM(segédtábla!X26)</f>
        <v>26</v>
      </c>
      <c r="W42" s="169"/>
      <c r="X42" s="170">
        <f>SUM(segédtábla!Z26)</f>
        <v>26</v>
      </c>
      <c r="Y42" s="169"/>
      <c r="Z42" s="169"/>
      <c r="AA42" s="169"/>
      <c r="AB42" s="171"/>
      <c r="AC42" s="172"/>
      <c r="AD42" s="169">
        <v>32</v>
      </c>
      <c r="AE42" s="169">
        <v>32</v>
      </c>
      <c r="AF42" s="169">
        <v>29</v>
      </c>
      <c r="AG42" s="169" t="s">
        <v>65</v>
      </c>
      <c r="AH42" s="173">
        <v>5</v>
      </c>
      <c r="AI42" s="227"/>
      <c r="AJ42" s="220"/>
      <c r="AK42" s="220"/>
      <c r="AL42" s="220"/>
      <c r="AM42" s="220"/>
      <c r="AN42" s="220"/>
      <c r="AO42" s="220"/>
      <c r="AP42" s="220"/>
      <c r="AQ42" s="220">
        <f>X42</f>
        <v>26</v>
      </c>
      <c r="AR42" s="220"/>
      <c r="AS42" s="220">
        <f>X42</f>
        <v>26</v>
      </c>
      <c r="AT42" s="220"/>
      <c r="AU42" s="220"/>
      <c r="AV42" s="220"/>
      <c r="AW42" s="220"/>
      <c r="AX42" s="220"/>
      <c r="AY42" s="220">
        <f>X42+AH42</f>
        <v>31</v>
      </c>
      <c r="AZ42" s="220"/>
      <c r="BA42" s="220"/>
      <c r="BB42" s="220"/>
      <c r="BC42" s="220"/>
      <c r="BD42" s="221"/>
      <c r="BE42" s="221"/>
      <c r="BF42" s="221"/>
      <c r="BG42" s="221">
        <f>X42</f>
        <v>26</v>
      </c>
      <c r="BH42" s="221"/>
      <c r="BI42" s="221"/>
      <c r="BJ42" s="221"/>
      <c r="BK42" s="221"/>
      <c r="BL42" s="221"/>
      <c r="BM42" s="221">
        <f>X42</f>
        <v>26</v>
      </c>
      <c r="BN42" s="221">
        <f>X42</f>
        <v>26</v>
      </c>
      <c r="BO42" s="221">
        <f>X42</f>
        <v>26</v>
      </c>
      <c r="BP42" s="221"/>
      <c r="BQ42" s="221"/>
      <c r="BR42" s="221"/>
      <c r="BS42" s="221"/>
      <c r="BT42" s="221">
        <f>X42</f>
        <v>26</v>
      </c>
      <c r="BU42" s="221">
        <f>X42</f>
        <v>26</v>
      </c>
      <c r="BV42" s="221"/>
      <c r="BW42" s="221"/>
      <c r="BX42" s="221"/>
      <c r="BY42" s="221">
        <f>X42</f>
        <v>26</v>
      </c>
      <c r="BZ42" s="221"/>
      <c r="CA42" s="221"/>
      <c r="CB42" s="221"/>
      <c r="CC42" s="221"/>
      <c r="CD42" s="221"/>
      <c r="CE42" s="221"/>
      <c r="CF42" s="221">
        <f>X42</f>
        <v>26</v>
      </c>
      <c r="CG42" s="221"/>
      <c r="CH42" s="221">
        <f>X42</f>
        <v>26</v>
      </c>
      <c r="CI42" s="221"/>
      <c r="CJ42" s="221">
        <f>X42</f>
        <v>26</v>
      </c>
      <c r="CK42" s="221"/>
      <c r="CL42" s="221">
        <f>X42</f>
        <v>26</v>
      </c>
      <c r="CM42" s="221">
        <f>X42</f>
        <v>26</v>
      </c>
      <c r="CN42" s="221">
        <f>X42</f>
        <v>26</v>
      </c>
      <c r="CO42" s="221"/>
      <c r="CP42" s="221">
        <f>X42</f>
        <v>26</v>
      </c>
      <c r="CQ42" s="221"/>
      <c r="CR42" s="221">
        <f>X42</f>
        <v>26</v>
      </c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>
        <f>X42</f>
        <v>26</v>
      </c>
      <c r="DD42" s="221"/>
      <c r="DE42" s="221"/>
      <c r="DF42" s="221">
        <f>X42</f>
        <v>26</v>
      </c>
      <c r="DG42" s="221"/>
      <c r="DH42" s="221"/>
      <c r="DI42" s="221"/>
      <c r="DJ42" s="221"/>
      <c r="DK42" s="221"/>
      <c r="DL42" s="221">
        <f>X42</f>
        <v>26</v>
      </c>
      <c r="DM42" s="221"/>
      <c r="DN42" s="221"/>
      <c r="DO42" s="221">
        <f>X42</f>
        <v>26</v>
      </c>
      <c r="DP42" s="221"/>
      <c r="DQ42" s="221"/>
      <c r="DR42" s="221">
        <f>X42</f>
        <v>26</v>
      </c>
      <c r="DS42" s="221">
        <f>X42</f>
        <v>26</v>
      </c>
      <c r="DT42" s="221">
        <f>X42</f>
        <v>26</v>
      </c>
      <c r="DU42" s="221">
        <f>X42</f>
        <v>26</v>
      </c>
      <c r="DV42" s="221"/>
      <c r="DW42" s="221"/>
      <c r="DX42" s="221"/>
      <c r="DY42" s="221"/>
      <c r="DZ42" s="221"/>
      <c r="EA42" s="221">
        <f>X42</f>
        <v>26</v>
      </c>
      <c r="EB42" s="221"/>
      <c r="EC42" s="221"/>
      <c r="ED42" s="221"/>
      <c r="EE42" s="221"/>
      <c r="EF42" s="221"/>
      <c r="EG42" s="221"/>
      <c r="EH42" s="221"/>
      <c r="EI42" s="221">
        <f>X42</f>
        <v>26</v>
      </c>
      <c r="EJ42" s="221"/>
      <c r="EK42" s="221"/>
      <c r="EL42" s="221"/>
      <c r="EM42" s="221"/>
      <c r="EN42" s="221"/>
      <c r="EO42" s="221">
        <f>X42</f>
        <v>26</v>
      </c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>
        <f>X42</f>
        <v>26</v>
      </c>
      <c r="FA42" s="221">
        <f>X42</f>
        <v>26</v>
      </c>
      <c r="FB42" s="221"/>
      <c r="FC42" s="228"/>
    </row>
    <row r="43" spans="1:159" s="229" customFormat="1" ht="12.75" customHeight="1">
      <c r="A43" s="156">
        <v>41</v>
      </c>
      <c r="B43" s="157">
        <v>3</v>
      </c>
      <c r="C43" s="158" t="s">
        <v>256</v>
      </c>
      <c r="D43" s="226" t="s">
        <v>259</v>
      </c>
      <c r="E43" s="160">
        <v>1</v>
      </c>
      <c r="F43" s="160">
        <v>1</v>
      </c>
      <c r="G43" s="161">
        <v>1</v>
      </c>
      <c r="H43" s="162">
        <v>1</v>
      </c>
      <c r="I43" s="163" t="str">
        <f>CONCATENATE(segédtábla!H27)</f>
        <v>gyalogos</v>
      </c>
      <c r="J43" s="164" t="str">
        <f>CONCATENATE(segédtábla!I27,"",segédtábla!J27)</f>
        <v>telj.túratéli</v>
      </c>
      <c r="K43" s="165">
        <v>25</v>
      </c>
      <c r="L43" s="166"/>
      <c r="M43" s="166"/>
      <c r="N43" s="165">
        <v>700</v>
      </c>
      <c r="O43" s="165"/>
      <c r="P43" s="165"/>
      <c r="Q43" s="167">
        <f>(CONCATENATE(segédtábla!S27))</f>
      </c>
      <c r="R43" s="167"/>
      <c r="S43" s="168">
        <f>SUM(segédtábla!U27)</f>
        <v>51.5</v>
      </c>
      <c r="T43" s="167">
        <f>(CONCATENATE(segédtábla!V27))</f>
      </c>
      <c r="U43" s="167" t="str">
        <f>(CONCATENATE(segédtábla!W27))</f>
        <v>1,4</v>
      </c>
      <c r="V43" s="168">
        <f>SUM(segédtábla!X27)</f>
        <v>72.1</v>
      </c>
      <c r="W43" s="169"/>
      <c r="X43" s="170">
        <f>SUM(segédtábla!Z27)</f>
        <v>72.1</v>
      </c>
      <c r="Y43" s="169"/>
      <c r="Z43" s="169"/>
      <c r="AA43" s="169"/>
      <c r="AB43" s="171"/>
      <c r="AC43" s="172"/>
      <c r="AD43" s="169">
        <v>4</v>
      </c>
      <c r="AE43" s="169">
        <v>9</v>
      </c>
      <c r="AF43" s="169">
        <v>62</v>
      </c>
      <c r="AG43" s="169" t="s">
        <v>257</v>
      </c>
      <c r="AH43" s="173">
        <v>5</v>
      </c>
      <c r="AI43" s="227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>
        <f>X43</f>
        <v>72.1</v>
      </c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>
        <f>X43+AH43</f>
        <v>77.1</v>
      </c>
      <c r="CN43" s="221"/>
      <c r="CO43" s="221"/>
      <c r="CP43" s="221"/>
      <c r="CQ43" s="221"/>
      <c r="CR43" s="221">
        <f>X43</f>
        <v>72.1</v>
      </c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>
        <f>X43</f>
        <v>72.1</v>
      </c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8"/>
    </row>
    <row r="44" spans="1:159" s="130" customFormat="1" ht="12.75" customHeight="1">
      <c r="A44" s="156">
        <v>42</v>
      </c>
      <c r="B44" s="157">
        <v>3</v>
      </c>
      <c r="C44" s="158" t="s">
        <v>256</v>
      </c>
      <c r="D44" s="159" t="s">
        <v>258</v>
      </c>
      <c r="E44" s="160">
        <v>1</v>
      </c>
      <c r="F44" s="160">
        <v>1</v>
      </c>
      <c r="G44" s="161">
        <v>0</v>
      </c>
      <c r="H44" s="162">
        <v>0</v>
      </c>
      <c r="I44" s="163" t="str">
        <f>CONCATENATE(segédtábla!H28)</f>
        <v>gyalogos</v>
      </c>
      <c r="J44" s="164">
        <f>CONCATENATE(segédtábla!I28,"",segédtábla!J28)</f>
      </c>
      <c r="K44" s="165">
        <v>12.5</v>
      </c>
      <c r="L44" s="166"/>
      <c r="M44" s="166"/>
      <c r="N44" s="165">
        <v>470</v>
      </c>
      <c r="O44" s="165"/>
      <c r="P44" s="165"/>
      <c r="Q44" s="167">
        <f>(CONCATENATE(segédtábla!S28))</f>
      </c>
      <c r="R44" s="167"/>
      <c r="S44" s="168">
        <f>SUM(segédtábla!U28)</f>
        <v>28.15</v>
      </c>
      <c r="T44" s="167" t="str">
        <f>(CONCATENATE(segédtábla!V28))</f>
        <v>1</v>
      </c>
      <c r="U44" s="167">
        <f>(CONCATENATE(segédtábla!W28))</f>
      </c>
      <c r="V44" s="168">
        <f>SUM(segédtábla!X28)</f>
        <v>28.15</v>
      </c>
      <c r="W44" s="169"/>
      <c r="X44" s="170">
        <f>SUM(segédtábla!Z28)</f>
        <v>28.15</v>
      </c>
      <c r="Y44" s="169"/>
      <c r="Z44" s="169"/>
      <c r="AA44" s="169"/>
      <c r="AB44" s="171"/>
      <c r="AC44" s="172"/>
      <c r="AD44" s="169">
        <v>1</v>
      </c>
      <c r="AE44" s="169">
        <v>1</v>
      </c>
      <c r="AF44" s="169">
        <v>28</v>
      </c>
      <c r="AG44" s="169" t="s">
        <v>242</v>
      </c>
      <c r="AH44" s="173">
        <v>0</v>
      </c>
      <c r="AI44" s="227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>
        <f>X44</f>
        <v>28.15</v>
      </c>
      <c r="EU44" s="221"/>
      <c r="EV44" s="221"/>
      <c r="EW44" s="221"/>
      <c r="EX44" s="221"/>
      <c r="EY44" s="221"/>
      <c r="EZ44" s="221"/>
      <c r="FA44" s="221"/>
      <c r="FB44" s="221"/>
      <c r="FC44" s="228"/>
    </row>
    <row r="45" spans="1:159" s="130" customFormat="1" ht="12.75" customHeight="1">
      <c r="A45" s="156">
        <v>43</v>
      </c>
      <c r="B45" s="157">
        <v>3</v>
      </c>
      <c r="C45" s="158" t="s">
        <v>163</v>
      </c>
      <c r="D45" s="159" t="s">
        <v>260</v>
      </c>
      <c r="E45" s="160">
        <v>1</v>
      </c>
      <c r="F45" s="160">
        <v>1</v>
      </c>
      <c r="G45" s="161">
        <v>0</v>
      </c>
      <c r="H45" s="162">
        <v>0</v>
      </c>
      <c r="I45" s="163" t="str">
        <f>CONCATENATE(segédtábla!H29)</f>
        <v>gyalogos</v>
      </c>
      <c r="J45" s="164">
        <f>CONCATENATE(segédtábla!I29,"",segédtábla!J29)</f>
      </c>
      <c r="K45" s="165">
        <v>22</v>
      </c>
      <c r="L45" s="166"/>
      <c r="M45" s="166"/>
      <c r="N45" s="165">
        <v>500</v>
      </c>
      <c r="O45" s="165"/>
      <c r="P45" s="165"/>
      <c r="Q45" s="167">
        <f>(CONCATENATE(segédtábla!S29))</f>
      </c>
      <c r="R45" s="167"/>
      <c r="S45" s="168">
        <f>SUM(segédtábla!U29)</f>
        <v>43</v>
      </c>
      <c r="T45" s="167" t="str">
        <f>(CONCATENATE(segédtábla!V29))</f>
        <v>1</v>
      </c>
      <c r="U45" s="167">
        <f>(CONCATENATE(segédtábla!W29))</f>
      </c>
      <c r="V45" s="168">
        <f>SUM(segédtábla!X29)</f>
        <v>43</v>
      </c>
      <c r="W45" s="169"/>
      <c r="X45" s="170">
        <f>SUM(segédtábla!Z29)</f>
        <v>43</v>
      </c>
      <c r="Y45" s="169"/>
      <c r="Z45" s="169"/>
      <c r="AA45" s="169"/>
      <c r="AB45" s="171"/>
      <c r="AC45" s="172"/>
      <c r="AD45" s="169">
        <v>1</v>
      </c>
      <c r="AE45" s="169">
        <v>2</v>
      </c>
      <c r="AF45" s="169">
        <v>43</v>
      </c>
      <c r="AG45" s="169" t="s">
        <v>151</v>
      </c>
      <c r="AH45" s="173">
        <v>0</v>
      </c>
      <c r="AI45" s="227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>
        <f>X45</f>
        <v>43</v>
      </c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8"/>
    </row>
    <row r="46" spans="1:159" s="130" customFormat="1" ht="12.75" customHeight="1">
      <c r="A46" s="156">
        <v>44</v>
      </c>
      <c r="B46" s="157">
        <v>3</v>
      </c>
      <c r="C46" s="158" t="s">
        <v>165</v>
      </c>
      <c r="D46" s="159" t="s">
        <v>261</v>
      </c>
      <c r="E46" s="160">
        <v>1</v>
      </c>
      <c r="F46" s="160">
        <v>1</v>
      </c>
      <c r="G46" s="161">
        <v>0</v>
      </c>
      <c r="H46" s="162">
        <v>0</v>
      </c>
      <c r="I46" s="163" t="str">
        <f>CONCATENATE(segédtábla!H30)</f>
        <v>gyalogos</v>
      </c>
      <c r="J46" s="164">
        <f>CONCATENATE(segédtábla!I30,"",segédtábla!J30)</f>
      </c>
      <c r="K46" s="165">
        <v>27</v>
      </c>
      <c r="L46" s="166"/>
      <c r="M46" s="166"/>
      <c r="N46" s="165">
        <v>700</v>
      </c>
      <c r="O46" s="165"/>
      <c r="P46" s="165"/>
      <c r="Q46" s="167">
        <f>(CONCATENATE(segédtábla!S30))</f>
      </c>
      <c r="R46" s="167"/>
      <c r="S46" s="168">
        <f>SUM(segédtábla!U30)</f>
        <v>54.5</v>
      </c>
      <c r="T46" s="167" t="str">
        <f>(CONCATENATE(segédtábla!V30))</f>
        <v>1</v>
      </c>
      <c r="U46" s="167">
        <f>(CONCATENATE(segédtábla!W30))</f>
      </c>
      <c r="V46" s="168">
        <f>SUM(segédtábla!X30)</f>
        <v>54.5</v>
      </c>
      <c r="W46" s="169"/>
      <c r="X46" s="170">
        <f>SUM(segédtábla!Z30)</f>
        <v>54.5</v>
      </c>
      <c r="Y46" s="169"/>
      <c r="Z46" s="169"/>
      <c r="AA46" s="169"/>
      <c r="AB46" s="171"/>
      <c r="AC46" s="172"/>
      <c r="AD46" s="169">
        <v>5</v>
      </c>
      <c r="AE46" s="169">
        <v>5</v>
      </c>
      <c r="AF46" s="169">
        <v>54</v>
      </c>
      <c r="AG46" s="169" t="s">
        <v>162</v>
      </c>
      <c r="AH46" s="173">
        <v>5</v>
      </c>
      <c r="AI46" s="227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>
        <f>X46</f>
        <v>54.5</v>
      </c>
      <c r="BS46" s="221">
        <f>X46</f>
        <v>54.5</v>
      </c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>
        <f>X46+AH46</f>
        <v>59.5</v>
      </c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>
        <f>X46</f>
        <v>54.5</v>
      </c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>
        <f>X46</f>
        <v>54.5</v>
      </c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8"/>
    </row>
    <row r="47" spans="1:159" s="130" customFormat="1" ht="12.75" customHeight="1">
      <c r="A47" s="156">
        <v>45</v>
      </c>
      <c r="B47" s="157">
        <v>3</v>
      </c>
      <c r="C47" s="158" t="s">
        <v>262</v>
      </c>
      <c r="D47" s="159" t="s">
        <v>263</v>
      </c>
      <c r="E47" s="160">
        <v>4</v>
      </c>
      <c r="F47" s="160">
        <v>1</v>
      </c>
      <c r="G47" s="161">
        <v>0</v>
      </c>
      <c r="H47" s="162">
        <v>1</v>
      </c>
      <c r="I47" s="163" t="str">
        <f>CONCATENATE(segédtábla!H31)</f>
        <v>gyalogos</v>
      </c>
      <c r="J47" s="164" t="str">
        <f>CONCATENATE(segédtábla!I31,"",segédtábla!J31)</f>
        <v>téli</v>
      </c>
      <c r="K47" s="165">
        <v>16</v>
      </c>
      <c r="L47" s="166"/>
      <c r="M47" s="166"/>
      <c r="N47" s="165">
        <v>600</v>
      </c>
      <c r="O47" s="165"/>
      <c r="P47" s="165"/>
      <c r="Q47" s="167">
        <f>(CONCATENATE(segédtábla!S31))</f>
      </c>
      <c r="R47" s="167"/>
      <c r="S47" s="168">
        <f>SUM(segédtábla!U31)</f>
        <v>36</v>
      </c>
      <c r="T47" s="167" t="str">
        <f>(CONCATENATE(segédtábla!V31))</f>
        <v>1,1</v>
      </c>
      <c r="U47" s="167">
        <f>(CONCATENATE(segédtábla!W31))</f>
      </c>
      <c r="V47" s="168">
        <f>SUM(segédtábla!X31)</f>
        <v>39.6</v>
      </c>
      <c r="W47" s="169">
        <v>4</v>
      </c>
      <c r="X47" s="170">
        <f>SUM(segédtábla!Z31)</f>
        <v>43.6</v>
      </c>
      <c r="Y47" s="169"/>
      <c r="Z47" s="169"/>
      <c r="AA47" s="169"/>
      <c r="AB47" s="171"/>
      <c r="AC47" s="172"/>
      <c r="AD47" s="169">
        <v>5</v>
      </c>
      <c r="AE47" s="169">
        <v>7</v>
      </c>
      <c r="AF47" s="169">
        <v>40</v>
      </c>
      <c r="AG47" s="169" t="s">
        <v>65</v>
      </c>
      <c r="AH47" s="173">
        <v>5</v>
      </c>
      <c r="AI47" s="227"/>
      <c r="AJ47" s="220"/>
      <c r="AK47" s="220"/>
      <c r="AL47" s="220"/>
      <c r="AM47" s="220"/>
      <c r="AN47" s="220"/>
      <c r="AO47" s="220"/>
      <c r="AP47" s="220">
        <f>X47</f>
        <v>43.6</v>
      </c>
      <c r="AQ47" s="220"/>
      <c r="AR47" s="220"/>
      <c r="AS47" s="220"/>
      <c r="AT47" s="220"/>
      <c r="AU47" s="220"/>
      <c r="AV47" s="220"/>
      <c r="AW47" s="220"/>
      <c r="AX47" s="220"/>
      <c r="AY47" s="220">
        <f>X47+AH47</f>
        <v>48.6</v>
      </c>
      <c r="AZ47" s="220"/>
      <c r="BA47" s="220"/>
      <c r="BB47" s="220"/>
      <c r="BC47" s="220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>
        <f>X47</f>
        <v>43.6</v>
      </c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>
        <f>X47</f>
        <v>43.6</v>
      </c>
      <c r="DT47" s="221">
        <f>X47</f>
        <v>43.6</v>
      </c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8"/>
    </row>
    <row r="48" spans="1:159" s="130" customFormat="1" ht="12.75" customHeight="1">
      <c r="A48" s="156">
        <v>46</v>
      </c>
      <c r="B48" s="157">
        <v>3</v>
      </c>
      <c r="C48" s="158" t="s">
        <v>231</v>
      </c>
      <c r="D48" s="159" t="s">
        <v>264</v>
      </c>
      <c r="E48" s="160">
        <v>1</v>
      </c>
      <c r="F48" s="160">
        <v>1</v>
      </c>
      <c r="G48" s="161">
        <v>0</v>
      </c>
      <c r="H48" s="162">
        <v>0</v>
      </c>
      <c r="I48" s="163" t="str">
        <f>CONCATENATE(segédtábla!H32)</f>
        <v>gyalogos</v>
      </c>
      <c r="J48" s="164">
        <f>CONCATENATE(segédtábla!I32,"",segédtábla!J32)</f>
      </c>
      <c r="K48" s="165">
        <v>19.5</v>
      </c>
      <c r="L48" s="166"/>
      <c r="M48" s="166"/>
      <c r="N48" s="165">
        <v>600</v>
      </c>
      <c r="O48" s="165"/>
      <c r="P48" s="165"/>
      <c r="Q48" s="167">
        <f>(CONCATENATE(segédtábla!S32))</f>
      </c>
      <c r="R48" s="167"/>
      <c r="S48" s="168">
        <f>SUM(segédtábla!U32)</f>
        <v>41.25</v>
      </c>
      <c r="T48" s="167" t="str">
        <f>(CONCATENATE(segédtábla!V32))</f>
        <v>1</v>
      </c>
      <c r="U48" s="167">
        <f>(CONCATENATE(segédtábla!W32))</f>
      </c>
      <c r="V48" s="168">
        <f>SUM(segédtábla!X32)</f>
        <v>41.25</v>
      </c>
      <c r="W48" s="169"/>
      <c r="X48" s="170">
        <f>SUM(segédtábla!Z32)</f>
        <v>41.25</v>
      </c>
      <c r="Y48" s="169"/>
      <c r="Z48" s="169"/>
      <c r="AA48" s="169"/>
      <c r="AB48" s="171"/>
      <c r="AC48" s="172"/>
      <c r="AD48" s="169">
        <v>1</v>
      </c>
      <c r="AE48" s="169">
        <v>2</v>
      </c>
      <c r="AF48" s="169">
        <v>41</v>
      </c>
      <c r="AG48" s="169" t="s">
        <v>151</v>
      </c>
      <c r="AH48" s="173">
        <v>0</v>
      </c>
      <c r="AI48" s="227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>
        <f>X48</f>
        <v>41.25</v>
      </c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8"/>
    </row>
    <row r="49" spans="1:159" s="130" customFormat="1" ht="12.75" customHeight="1">
      <c r="A49" s="156">
        <v>47</v>
      </c>
      <c r="B49" s="157">
        <v>3</v>
      </c>
      <c r="C49" s="158" t="s">
        <v>238</v>
      </c>
      <c r="D49" s="159" t="s">
        <v>265</v>
      </c>
      <c r="E49" s="160">
        <v>1</v>
      </c>
      <c r="F49" s="160">
        <v>1</v>
      </c>
      <c r="G49" s="161">
        <v>0</v>
      </c>
      <c r="H49" s="162">
        <v>0</v>
      </c>
      <c r="I49" s="163" t="str">
        <f>CONCATENATE(segédtábla!H33)</f>
        <v>gyalogos</v>
      </c>
      <c r="J49" s="164">
        <f>CONCATENATE(segédtábla!I33,"",segédtábla!J33)</f>
      </c>
      <c r="K49" s="165">
        <v>13.6</v>
      </c>
      <c r="L49" s="166"/>
      <c r="M49" s="166"/>
      <c r="N49" s="165">
        <v>380</v>
      </c>
      <c r="O49" s="165"/>
      <c r="P49" s="165"/>
      <c r="Q49" s="167">
        <f>(CONCATENATE(segédtábla!S33))</f>
      </c>
      <c r="R49" s="167"/>
      <c r="S49" s="168">
        <f>SUM(segédtábla!U33)</f>
        <v>28</v>
      </c>
      <c r="T49" s="167" t="str">
        <f>(CONCATENATE(segédtábla!V33))</f>
        <v>1</v>
      </c>
      <c r="U49" s="167">
        <f>(CONCATENATE(segédtábla!W33))</f>
      </c>
      <c r="V49" s="168">
        <f>SUM(segédtábla!X33)</f>
        <v>28</v>
      </c>
      <c r="W49" s="169"/>
      <c r="X49" s="170">
        <f>SUM(segédtábla!Z33)</f>
        <v>28</v>
      </c>
      <c r="Y49" s="169"/>
      <c r="Z49" s="169"/>
      <c r="AA49" s="169"/>
      <c r="AB49" s="171"/>
      <c r="AC49" s="172"/>
      <c r="AD49" s="169">
        <v>1</v>
      </c>
      <c r="AE49" s="169">
        <v>1</v>
      </c>
      <c r="AF49" s="169">
        <v>28</v>
      </c>
      <c r="AG49" s="169" t="s">
        <v>242</v>
      </c>
      <c r="AH49" s="173">
        <v>0</v>
      </c>
      <c r="AI49" s="227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>
        <f>X49</f>
        <v>28</v>
      </c>
      <c r="EU49" s="221"/>
      <c r="EV49" s="221"/>
      <c r="EW49" s="221"/>
      <c r="EX49" s="221"/>
      <c r="EY49" s="221"/>
      <c r="EZ49" s="221"/>
      <c r="FA49" s="221"/>
      <c r="FB49" s="221"/>
      <c r="FC49" s="228"/>
    </row>
    <row r="50" spans="1:159" s="130" customFormat="1" ht="12.75" customHeight="1">
      <c r="A50" s="156">
        <v>48</v>
      </c>
      <c r="B50" s="157">
        <v>3</v>
      </c>
      <c r="C50" s="158" t="s">
        <v>233</v>
      </c>
      <c r="D50" s="159" t="s">
        <v>266</v>
      </c>
      <c r="E50" s="160">
        <v>1</v>
      </c>
      <c r="F50" s="160">
        <v>1</v>
      </c>
      <c r="G50" s="161">
        <v>0</v>
      </c>
      <c r="H50" s="162">
        <v>0</v>
      </c>
      <c r="I50" s="163" t="str">
        <f>CONCATENATE(segédtábla!H34)</f>
        <v>gyalogos</v>
      </c>
      <c r="J50" s="164">
        <f>CONCATENATE(segédtábla!I34,"",segédtábla!J34)</f>
      </c>
      <c r="K50" s="165">
        <v>25</v>
      </c>
      <c r="L50" s="166"/>
      <c r="M50" s="166"/>
      <c r="N50" s="165">
        <v>1250</v>
      </c>
      <c r="O50" s="165"/>
      <c r="P50" s="165"/>
      <c r="Q50" s="167">
        <f>(CONCATENATE(segédtábla!S34))</f>
      </c>
      <c r="R50" s="167"/>
      <c r="S50" s="168">
        <f>SUM(segédtábla!U34)</f>
        <v>62.5</v>
      </c>
      <c r="T50" s="167" t="str">
        <f>(CONCATENATE(segédtábla!V34))</f>
        <v>1</v>
      </c>
      <c r="U50" s="167">
        <f>(CONCATENATE(segédtábla!W34))</f>
      </c>
      <c r="V50" s="168">
        <f>SUM(segédtábla!X34)</f>
        <v>62.5</v>
      </c>
      <c r="W50" s="169"/>
      <c r="X50" s="170">
        <f>SUM(segédtábla!Z34)</f>
        <v>62.5</v>
      </c>
      <c r="Y50" s="169"/>
      <c r="Z50" s="169"/>
      <c r="AA50" s="169"/>
      <c r="AB50" s="171"/>
      <c r="AC50" s="172"/>
      <c r="AD50" s="169">
        <v>1</v>
      </c>
      <c r="AE50" s="169">
        <v>2</v>
      </c>
      <c r="AF50" s="169">
        <v>63</v>
      </c>
      <c r="AG50" s="169" t="s">
        <v>151</v>
      </c>
      <c r="AH50" s="173">
        <v>0</v>
      </c>
      <c r="AI50" s="227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>
        <f>X50</f>
        <v>62.5</v>
      </c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8"/>
    </row>
    <row r="51" spans="1:159" s="130" customFormat="1" ht="12.75" customHeight="1">
      <c r="A51" s="156">
        <v>49</v>
      </c>
      <c r="B51" s="157">
        <v>3</v>
      </c>
      <c r="C51" s="158" t="s">
        <v>175</v>
      </c>
      <c r="D51" s="159" t="s">
        <v>267</v>
      </c>
      <c r="E51" s="160">
        <v>1</v>
      </c>
      <c r="F51" s="160">
        <v>1</v>
      </c>
      <c r="G51" s="161">
        <v>0</v>
      </c>
      <c r="H51" s="162">
        <v>0</v>
      </c>
      <c r="I51" s="163" t="str">
        <f>CONCATENATE(segédtábla!H35)</f>
        <v>gyalogos</v>
      </c>
      <c r="J51" s="164">
        <f>CONCATENATE(segédtábla!I35,"",segédtábla!J35)</f>
      </c>
      <c r="K51" s="165">
        <v>11.8</v>
      </c>
      <c r="L51" s="166"/>
      <c r="M51" s="166"/>
      <c r="N51" s="165">
        <v>285</v>
      </c>
      <c r="O51" s="165"/>
      <c r="P51" s="165"/>
      <c r="Q51" s="167">
        <f>(CONCATENATE(segédtábla!S35))</f>
      </c>
      <c r="R51" s="167"/>
      <c r="S51" s="168">
        <f>SUM(segédtábla!U35)</f>
        <v>23.400000000000002</v>
      </c>
      <c r="T51" s="167" t="str">
        <f>(CONCATENATE(segédtábla!V35))</f>
        <v>1</v>
      </c>
      <c r="U51" s="167">
        <f>(CONCATENATE(segédtábla!W35))</f>
      </c>
      <c r="V51" s="168">
        <f>SUM(segédtábla!X35)</f>
        <v>23.400000000000002</v>
      </c>
      <c r="W51" s="169"/>
      <c r="X51" s="170">
        <f>SUM(segédtábla!Z35)</f>
        <v>23.400000000000002</v>
      </c>
      <c r="Y51" s="169"/>
      <c r="Z51" s="169"/>
      <c r="AA51" s="169"/>
      <c r="AB51" s="171"/>
      <c r="AC51" s="172"/>
      <c r="AD51" s="169">
        <v>1</v>
      </c>
      <c r="AE51" s="169">
        <v>1</v>
      </c>
      <c r="AF51" s="169">
        <v>24</v>
      </c>
      <c r="AG51" s="169" t="s">
        <v>242</v>
      </c>
      <c r="AH51" s="173">
        <v>0</v>
      </c>
      <c r="AI51" s="227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>
        <f>X51</f>
        <v>23.400000000000002</v>
      </c>
      <c r="EU51" s="221"/>
      <c r="EV51" s="221"/>
      <c r="EW51" s="221"/>
      <c r="EX51" s="221"/>
      <c r="EY51" s="221"/>
      <c r="EZ51" s="221"/>
      <c r="FA51" s="221"/>
      <c r="FB51" s="221"/>
      <c r="FC51" s="228"/>
    </row>
    <row r="52" spans="1:159" s="130" customFormat="1" ht="12.75" customHeight="1">
      <c r="A52" s="156">
        <v>50</v>
      </c>
      <c r="B52" s="157">
        <v>3</v>
      </c>
      <c r="C52" s="158" t="s">
        <v>175</v>
      </c>
      <c r="D52" s="159" t="s">
        <v>268</v>
      </c>
      <c r="E52" s="160">
        <v>1</v>
      </c>
      <c r="F52" s="160">
        <v>1</v>
      </c>
      <c r="G52" s="161">
        <v>0</v>
      </c>
      <c r="H52" s="162">
        <v>0</v>
      </c>
      <c r="I52" s="163" t="str">
        <f>CONCATENATE(segédtábla!H36)</f>
        <v>gyalogos</v>
      </c>
      <c r="J52" s="164">
        <f>CONCATENATE(segédtábla!I36,"",segédtábla!J36)</f>
      </c>
      <c r="K52" s="165">
        <v>14</v>
      </c>
      <c r="L52" s="166"/>
      <c r="M52" s="166"/>
      <c r="N52" s="165">
        <v>500</v>
      </c>
      <c r="O52" s="165"/>
      <c r="P52" s="165"/>
      <c r="Q52" s="167">
        <f>(CONCATENATE(segédtábla!S36))</f>
      </c>
      <c r="R52" s="167"/>
      <c r="S52" s="168">
        <f>SUM(segédtábla!U36)</f>
        <v>31</v>
      </c>
      <c r="T52" s="167" t="str">
        <f>(CONCATENATE(segédtábla!V36))</f>
        <v>1</v>
      </c>
      <c r="U52" s="167">
        <f>(CONCATENATE(segédtábla!W36))</f>
      </c>
      <c r="V52" s="168">
        <f>SUM(segédtábla!X36)</f>
        <v>31</v>
      </c>
      <c r="W52" s="169"/>
      <c r="X52" s="170">
        <f>SUM(segédtábla!Z36)</f>
        <v>31</v>
      </c>
      <c r="Y52" s="169"/>
      <c r="Z52" s="169"/>
      <c r="AA52" s="169"/>
      <c r="AB52" s="171"/>
      <c r="AC52" s="172"/>
      <c r="AD52" s="169">
        <v>3</v>
      </c>
      <c r="AE52" s="169">
        <v>14</v>
      </c>
      <c r="AF52" s="169">
        <v>31</v>
      </c>
      <c r="AG52" s="169" t="s">
        <v>179</v>
      </c>
      <c r="AH52" s="173">
        <v>5</v>
      </c>
      <c r="AI52" s="227"/>
      <c r="AJ52" s="220"/>
      <c r="AK52" s="220"/>
      <c r="AL52" s="220"/>
      <c r="AM52" s="220"/>
      <c r="AN52" s="220"/>
      <c r="AO52" s="220">
        <f>X52</f>
        <v>31</v>
      </c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>
        <f>X52+AH52</f>
        <v>36</v>
      </c>
      <c r="CK52" s="221"/>
      <c r="CL52" s="221"/>
      <c r="CM52" s="221"/>
      <c r="CN52" s="221"/>
      <c r="CO52" s="221"/>
      <c r="CP52" s="221"/>
      <c r="CQ52" s="221"/>
      <c r="CR52" s="221">
        <f>X52</f>
        <v>31</v>
      </c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8"/>
    </row>
    <row r="53" spans="1:159" s="130" customFormat="1" ht="12.75" customHeight="1">
      <c r="A53" s="156">
        <v>51</v>
      </c>
      <c r="B53" s="157">
        <v>3</v>
      </c>
      <c r="C53" s="158" t="s">
        <v>175</v>
      </c>
      <c r="D53" s="159" t="s">
        <v>269</v>
      </c>
      <c r="E53" s="160">
        <v>1</v>
      </c>
      <c r="F53" s="160">
        <v>7</v>
      </c>
      <c r="G53" s="161">
        <v>1</v>
      </c>
      <c r="H53" s="162">
        <v>0</v>
      </c>
      <c r="I53" s="163" t="str">
        <f>CONCATENATE(segédtábla!H37)</f>
        <v>egyéb</v>
      </c>
      <c r="J53" s="164" t="str">
        <f>CONCATENATE(segédtábla!I37,"",segédtábla!J37)</f>
        <v>kulturális</v>
      </c>
      <c r="K53" s="165"/>
      <c r="L53" s="166"/>
      <c r="M53" s="166"/>
      <c r="N53" s="165"/>
      <c r="O53" s="165"/>
      <c r="P53" s="165">
        <v>3</v>
      </c>
      <c r="Q53" s="167">
        <f>(CONCATENATE(segédtábla!S37))</f>
      </c>
      <c r="R53" s="167"/>
      <c r="S53" s="168">
        <f>SUM(segédtábla!U37)</f>
        <v>6</v>
      </c>
      <c r="T53" s="167" t="str">
        <f>(CONCATENATE(segédtábla!V37))</f>
        <v>1</v>
      </c>
      <c r="U53" s="167">
        <f>(CONCATENATE(segédtábla!W37))</f>
      </c>
      <c r="V53" s="168">
        <f>SUM(segédtábla!X37)</f>
        <v>6</v>
      </c>
      <c r="W53" s="169"/>
      <c r="X53" s="170">
        <f>SUM(segédtábla!Z37)</f>
        <v>6</v>
      </c>
      <c r="Y53" s="169"/>
      <c r="Z53" s="169"/>
      <c r="AA53" s="169"/>
      <c r="AB53" s="171"/>
      <c r="AC53" s="172"/>
      <c r="AD53" s="169">
        <v>10</v>
      </c>
      <c r="AE53" s="169">
        <v>21</v>
      </c>
      <c r="AF53" s="169">
        <v>0</v>
      </c>
      <c r="AG53" s="169" t="s">
        <v>252</v>
      </c>
      <c r="AH53" s="173">
        <v>5</v>
      </c>
      <c r="AI53" s="227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>
        <f>X53</f>
        <v>6</v>
      </c>
      <c r="AZ53" s="220"/>
      <c r="BA53" s="220"/>
      <c r="BB53" s="220"/>
      <c r="BC53" s="220"/>
      <c r="BD53" s="221"/>
      <c r="BE53" s="221"/>
      <c r="BF53" s="221">
        <f>X53</f>
        <v>6</v>
      </c>
      <c r="BG53" s="221"/>
      <c r="BH53" s="221">
        <f>X53</f>
        <v>6</v>
      </c>
      <c r="BI53" s="221"/>
      <c r="BJ53" s="221"/>
      <c r="BK53" s="221"/>
      <c r="BL53" s="221"/>
      <c r="BM53" s="221"/>
      <c r="BN53" s="221"/>
      <c r="BO53" s="221">
        <f>X53+AH53</f>
        <v>11</v>
      </c>
      <c r="BP53" s="221"/>
      <c r="BQ53" s="221"/>
      <c r="BR53" s="221"/>
      <c r="BS53" s="221"/>
      <c r="BT53" s="221"/>
      <c r="BU53" s="221"/>
      <c r="BV53" s="221"/>
      <c r="BW53" s="221"/>
      <c r="BX53" s="221"/>
      <c r="BY53" s="221">
        <f>X53</f>
        <v>6</v>
      </c>
      <c r="BZ53" s="221">
        <f>X53</f>
        <v>6</v>
      </c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>
        <f>X53</f>
        <v>6</v>
      </c>
      <c r="DA53" s="221"/>
      <c r="DB53" s="221"/>
      <c r="DC53" s="221"/>
      <c r="DD53" s="221"/>
      <c r="DE53" s="221"/>
      <c r="DF53" s="221"/>
      <c r="DG53" s="221">
        <f>X53</f>
        <v>6</v>
      </c>
      <c r="DH53" s="221">
        <f>X53</f>
        <v>6</v>
      </c>
      <c r="DI53" s="221"/>
      <c r="DJ53" s="221"/>
      <c r="DK53" s="221"/>
      <c r="DL53" s="221"/>
      <c r="DM53" s="221"/>
      <c r="DN53" s="221"/>
      <c r="DO53" s="221"/>
      <c r="DP53" s="221"/>
      <c r="DQ53" s="221"/>
      <c r="DR53" s="221"/>
      <c r="DS53" s="221"/>
      <c r="DT53" s="221"/>
      <c r="DU53" s="221"/>
      <c r="DV53" s="221">
        <f>X53</f>
        <v>6</v>
      </c>
      <c r="DW53" s="221"/>
      <c r="DX53" s="221"/>
      <c r="DY53" s="221"/>
      <c r="DZ53" s="221"/>
      <c r="EA53" s="221"/>
      <c r="EB53" s="221"/>
      <c r="EC53" s="221"/>
      <c r="ED53" s="221"/>
      <c r="EE53" s="221"/>
      <c r="EF53" s="221"/>
      <c r="EG53" s="221"/>
      <c r="EH53" s="221"/>
      <c r="EI53" s="221"/>
      <c r="EJ53" s="221"/>
      <c r="EK53" s="221"/>
      <c r="EL53" s="221"/>
      <c r="EM53" s="221"/>
      <c r="EN53" s="221"/>
      <c r="EO53" s="221"/>
      <c r="EP53" s="221"/>
      <c r="EQ53" s="221"/>
      <c r="ER53" s="221"/>
      <c r="ES53" s="221"/>
      <c r="ET53" s="221"/>
      <c r="EU53" s="221"/>
      <c r="EV53" s="221"/>
      <c r="EW53" s="221"/>
      <c r="EX53" s="221"/>
      <c r="EY53" s="221"/>
      <c r="EZ53" s="221"/>
      <c r="FA53" s="221"/>
      <c r="FB53" s="221"/>
      <c r="FC53" s="228"/>
    </row>
    <row r="54" spans="1:159" s="130" customFormat="1" ht="12.75" customHeight="1">
      <c r="A54" s="156">
        <v>52</v>
      </c>
      <c r="B54" s="157">
        <v>3</v>
      </c>
      <c r="C54" s="158" t="s">
        <v>270</v>
      </c>
      <c r="D54" s="159" t="s">
        <v>271</v>
      </c>
      <c r="E54" s="160">
        <v>1</v>
      </c>
      <c r="F54" s="160">
        <v>1</v>
      </c>
      <c r="G54" s="161">
        <v>0</v>
      </c>
      <c r="H54" s="162">
        <v>0</v>
      </c>
      <c r="I54" s="163" t="str">
        <f>CONCATENATE(segédtábla!H38)</f>
        <v>gyalogos</v>
      </c>
      <c r="J54" s="164">
        <f>CONCATENATE(segédtábla!I38,"",segédtábla!J38)</f>
      </c>
      <c r="K54" s="165">
        <v>16</v>
      </c>
      <c r="L54" s="166"/>
      <c r="M54" s="166"/>
      <c r="N54" s="165">
        <v>560</v>
      </c>
      <c r="O54" s="165"/>
      <c r="P54" s="165"/>
      <c r="Q54" s="167">
        <f>(CONCATENATE(segédtábla!S38))</f>
      </c>
      <c r="R54" s="167"/>
      <c r="S54" s="168">
        <f>SUM(segédtábla!U38)</f>
        <v>35.2</v>
      </c>
      <c r="T54" s="167" t="str">
        <f>(CONCATENATE(segédtábla!V38))</f>
        <v>1</v>
      </c>
      <c r="U54" s="167">
        <f>(CONCATENATE(segédtábla!W38))</f>
      </c>
      <c r="V54" s="168">
        <f>SUM(segédtábla!X38)</f>
        <v>35.2</v>
      </c>
      <c r="W54" s="169"/>
      <c r="X54" s="170">
        <f>SUM(segédtábla!Z38)</f>
        <v>35.2</v>
      </c>
      <c r="Y54" s="169"/>
      <c r="Z54" s="169"/>
      <c r="AA54" s="169"/>
      <c r="AB54" s="171"/>
      <c r="AC54" s="172"/>
      <c r="AD54" s="169">
        <v>1</v>
      </c>
      <c r="AE54" s="169">
        <v>4</v>
      </c>
      <c r="AF54" s="169">
        <v>35</v>
      </c>
      <c r="AG54" s="169" t="s">
        <v>153</v>
      </c>
      <c r="AH54" s="173">
        <v>3</v>
      </c>
      <c r="AI54" s="227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>
        <f>X54</f>
        <v>35.2</v>
      </c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1"/>
      <c r="EH54" s="221"/>
      <c r="EI54" s="221"/>
      <c r="EJ54" s="221"/>
      <c r="EK54" s="221"/>
      <c r="EL54" s="221"/>
      <c r="EM54" s="221"/>
      <c r="EN54" s="221"/>
      <c r="EO54" s="221"/>
      <c r="EP54" s="221"/>
      <c r="EQ54" s="221"/>
      <c r="ER54" s="221"/>
      <c r="ES54" s="221"/>
      <c r="ET54" s="221"/>
      <c r="EU54" s="221"/>
      <c r="EV54" s="221"/>
      <c r="EW54" s="221"/>
      <c r="EX54" s="221"/>
      <c r="EY54" s="221"/>
      <c r="EZ54" s="221"/>
      <c r="FA54" s="221"/>
      <c r="FB54" s="221"/>
      <c r="FC54" s="228"/>
    </row>
    <row r="55" spans="1:159" s="130" customFormat="1" ht="12.75" customHeight="1">
      <c r="A55" s="156">
        <v>53</v>
      </c>
      <c r="B55" s="157">
        <v>3</v>
      </c>
      <c r="C55" s="158" t="s">
        <v>177</v>
      </c>
      <c r="D55" s="159" t="s">
        <v>272</v>
      </c>
      <c r="E55" s="160">
        <v>1</v>
      </c>
      <c r="F55" s="160">
        <v>1</v>
      </c>
      <c r="G55" s="161">
        <v>0</v>
      </c>
      <c r="H55" s="162">
        <v>0</v>
      </c>
      <c r="I55" s="163" t="str">
        <f>CONCATENATE(segédtábla!H39)</f>
        <v>gyalogos</v>
      </c>
      <c r="J55" s="164">
        <f>CONCATENATE(segédtábla!I39,"",segédtábla!J39)</f>
      </c>
      <c r="K55" s="165">
        <v>20</v>
      </c>
      <c r="L55" s="166"/>
      <c r="M55" s="166"/>
      <c r="N55" s="165">
        <v>750</v>
      </c>
      <c r="O55" s="165"/>
      <c r="P55" s="165"/>
      <c r="Q55" s="167">
        <f>(CONCATENATE(segédtábla!S39))</f>
      </c>
      <c r="R55" s="167"/>
      <c r="S55" s="168">
        <f>SUM(segédtábla!U39)</f>
        <v>45</v>
      </c>
      <c r="T55" s="167" t="str">
        <f>(CONCATENATE(segédtábla!V39))</f>
        <v>1</v>
      </c>
      <c r="U55" s="167">
        <f>(CONCATENATE(segédtábla!W39))</f>
      </c>
      <c r="V55" s="168">
        <f>SUM(segédtábla!X39)</f>
        <v>45</v>
      </c>
      <c r="W55" s="169"/>
      <c r="X55" s="170">
        <f>SUM(segédtábla!Z39)</f>
        <v>45</v>
      </c>
      <c r="Y55" s="169"/>
      <c r="Z55" s="169"/>
      <c r="AA55" s="169"/>
      <c r="AB55" s="171"/>
      <c r="AC55" s="172"/>
      <c r="AD55" s="169">
        <v>1</v>
      </c>
      <c r="AE55" s="169">
        <v>2</v>
      </c>
      <c r="AF55" s="169">
        <v>45</v>
      </c>
      <c r="AG55" s="169" t="s">
        <v>151</v>
      </c>
      <c r="AH55" s="173">
        <v>0</v>
      </c>
      <c r="AI55" s="227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>
        <f>X55</f>
        <v>45</v>
      </c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  <c r="DZ55" s="221"/>
      <c r="EA55" s="221"/>
      <c r="EB55" s="221"/>
      <c r="EC55" s="221"/>
      <c r="ED55" s="221"/>
      <c r="EE55" s="221"/>
      <c r="EF55" s="221"/>
      <c r="EG55" s="221"/>
      <c r="EH55" s="221"/>
      <c r="EI55" s="221"/>
      <c r="EJ55" s="221"/>
      <c r="EK55" s="221"/>
      <c r="EL55" s="221"/>
      <c r="EM55" s="221"/>
      <c r="EN55" s="221"/>
      <c r="EO55" s="221"/>
      <c r="EP55" s="221"/>
      <c r="EQ55" s="221"/>
      <c r="ER55" s="221"/>
      <c r="ES55" s="221"/>
      <c r="ET55" s="221"/>
      <c r="EU55" s="221"/>
      <c r="EV55" s="221"/>
      <c r="EW55" s="221"/>
      <c r="EX55" s="221"/>
      <c r="EY55" s="221"/>
      <c r="EZ55" s="221"/>
      <c r="FA55" s="221"/>
      <c r="FB55" s="221"/>
      <c r="FC55" s="228"/>
    </row>
    <row r="56" spans="1:159" s="130" customFormat="1" ht="12.75" customHeight="1">
      <c r="A56" s="156">
        <v>54</v>
      </c>
      <c r="B56" s="157">
        <v>3</v>
      </c>
      <c r="C56" s="158" t="s">
        <v>273</v>
      </c>
      <c r="D56" s="159" t="s">
        <v>274</v>
      </c>
      <c r="E56" s="160">
        <v>1</v>
      </c>
      <c r="F56" s="160">
        <v>1</v>
      </c>
      <c r="G56" s="161">
        <v>0</v>
      </c>
      <c r="H56" s="162">
        <v>1</v>
      </c>
      <c r="I56" s="163" t="str">
        <f>CONCATENATE(segédtábla!H40)</f>
        <v>gyalogos</v>
      </c>
      <c r="J56" s="164" t="str">
        <f>CONCATENATE(segédtábla!I40,"",segédtábla!J40)</f>
        <v>téli</v>
      </c>
      <c r="K56" s="165">
        <v>15</v>
      </c>
      <c r="L56" s="166"/>
      <c r="M56" s="166"/>
      <c r="N56" s="165">
        <v>400</v>
      </c>
      <c r="O56" s="165"/>
      <c r="P56" s="165"/>
      <c r="Q56" s="167">
        <f>(CONCATENATE(segédtábla!S40))</f>
      </c>
      <c r="R56" s="167"/>
      <c r="S56" s="168">
        <f>SUM(segédtábla!U40)</f>
        <v>30.5</v>
      </c>
      <c r="T56" s="167" t="str">
        <f>(CONCATENATE(segédtábla!V40))</f>
        <v>1,1</v>
      </c>
      <c r="U56" s="167">
        <f>(CONCATENATE(segédtábla!W40))</f>
      </c>
      <c r="V56" s="168">
        <f>SUM(segédtábla!X40)</f>
        <v>33.550000000000004</v>
      </c>
      <c r="W56" s="169"/>
      <c r="X56" s="170">
        <f>SUM(segédtábla!Z40)</f>
        <v>33.550000000000004</v>
      </c>
      <c r="Y56" s="169"/>
      <c r="Z56" s="169"/>
      <c r="AA56" s="169"/>
      <c r="AB56" s="171"/>
      <c r="AC56" s="172"/>
      <c r="AD56" s="169">
        <v>4</v>
      </c>
      <c r="AE56" s="169">
        <v>6</v>
      </c>
      <c r="AF56" s="169">
        <v>34</v>
      </c>
      <c r="AG56" s="169" t="s">
        <v>179</v>
      </c>
      <c r="AH56" s="173">
        <v>5</v>
      </c>
      <c r="AI56" s="227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>
        <f>X56</f>
        <v>33.550000000000004</v>
      </c>
      <c r="BN56" s="221">
        <f>X56</f>
        <v>33.550000000000004</v>
      </c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>
        <f>X56+AH56</f>
        <v>38.550000000000004</v>
      </c>
      <c r="CK56" s="221"/>
      <c r="CL56" s="221"/>
      <c r="CM56" s="221"/>
      <c r="CN56" s="221"/>
      <c r="CO56" s="221"/>
      <c r="CP56" s="221"/>
      <c r="CQ56" s="221"/>
      <c r="CR56" s="221">
        <f>X56</f>
        <v>33.550000000000004</v>
      </c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8"/>
    </row>
    <row r="57" spans="1:159" s="130" customFormat="1" ht="12.75" customHeight="1">
      <c r="A57" s="156">
        <v>55</v>
      </c>
      <c r="B57" s="157">
        <v>4</v>
      </c>
      <c r="C57" s="158" t="s">
        <v>64</v>
      </c>
      <c r="D57" s="159" t="s">
        <v>275</v>
      </c>
      <c r="E57" s="160">
        <v>1</v>
      </c>
      <c r="F57" s="160">
        <v>1</v>
      </c>
      <c r="G57" s="161">
        <v>0</v>
      </c>
      <c r="H57" s="162">
        <v>0</v>
      </c>
      <c r="I57" s="163" t="str">
        <f>CONCATENATE(segédtábla!H41)</f>
        <v>gyalogos</v>
      </c>
      <c r="J57" s="164">
        <f>CONCATENATE(segédtábla!I41,"",segédtábla!J41)</f>
      </c>
      <c r="K57" s="165">
        <v>6</v>
      </c>
      <c r="L57" s="166"/>
      <c r="M57" s="166"/>
      <c r="N57" s="165">
        <v>0</v>
      </c>
      <c r="O57" s="165"/>
      <c r="P57" s="165"/>
      <c r="Q57" s="167">
        <f>(CONCATENATE(segédtábla!S41))</f>
      </c>
      <c r="R57" s="167"/>
      <c r="S57" s="168">
        <f>SUM(segédtábla!U41)</f>
        <v>9</v>
      </c>
      <c r="T57" s="167" t="str">
        <f>(CONCATENATE(segédtábla!V41))</f>
        <v>1</v>
      </c>
      <c r="U57" s="167">
        <f>(CONCATENATE(segédtábla!W41))</f>
      </c>
      <c r="V57" s="168">
        <f>SUM(segédtábla!X41)</f>
        <v>9</v>
      </c>
      <c r="W57" s="169"/>
      <c r="X57" s="170">
        <f>SUM(segédtábla!Z41)</f>
        <v>9</v>
      </c>
      <c r="Y57" s="169"/>
      <c r="Z57" s="169"/>
      <c r="AA57" s="169"/>
      <c r="AB57" s="171"/>
      <c r="AC57" s="172"/>
      <c r="AD57" s="169">
        <v>9</v>
      </c>
      <c r="AE57" s="169">
        <v>10</v>
      </c>
      <c r="AF57" s="169">
        <v>0</v>
      </c>
      <c r="AG57" s="169" t="s">
        <v>276</v>
      </c>
      <c r="AH57" s="173">
        <v>5</v>
      </c>
      <c r="AI57" s="227"/>
      <c r="AJ57" s="220"/>
      <c r="AK57" s="220"/>
      <c r="AL57" s="220"/>
      <c r="AM57" s="220">
        <f>X57</f>
        <v>9</v>
      </c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>
        <f>X57</f>
        <v>9</v>
      </c>
      <c r="AY57" s="220"/>
      <c r="AZ57" s="220"/>
      <c r="BA57" s="220"/>
      <c r="BB57" s="220"/>
      <c r="BC57" s="220"/>
      <c r="BD57" s="221"/>
      <c r="BE57" s="221"/>
      <c r="BF57" s="221">
        <f>X57</f>
        <v>9</v>
      </c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>
        <f>X57</f>
        <v>9</v>
      </c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>
        <f>X57</f>
        <v>9</v>
      </c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>
        <f>X57</f>
        <v>9</v>
      </c>
      <c r="DE57" s="221"/>
      <c r="DF57" s="221">
        <f>X57+AH57</f>
        <v>14</v>
      </c>
      <c r="DG57" s="221"/>
      <c r="DH57" s="221"/>
      <c r="DI57" s="221"/>
      <c r="DJ57" s="221"/>
      <c r="DK57" s="221"/>
      <c r="DL57" s="221"/>
      <c r="DM57" s="221"/>
      <c r="DN57" s="221"/>
      <c r="DO57" s="221"/>
      <c r="DP57" s="221">
        <f>X57</f>
        <v>9</v>
      </c>
      <c r="DQ57" s="221">
        <f>X57</f>
        <v>9</v>
      </c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8"/>
    </row>
    <row r="58" spans="1:159" s="130" customFormat="1" ht="12.75" customHeight="1">
      <c r="A58" s="156">
        <v>56</v>
      </c>
      <c r="B58" s="157">
        <v>4</v>
      </c>
      <c r="C58" s="158" t="s">
        <v>64</v>
      </c>
      <c r="D58" s="159" t="s">
        <v>277</v>
      </c>
      <c r="E58" s="160">
        <v>1</v>
      </c>
      <c r="F58" s="160">
        <v>1</v>
      </c>
      <c r="G58" s="161">
        <v>0</v>
      </c>
      <c r="H58" s="162">
        <v>0</v>
      </c>
      <c r="I58" s="163" t="s">
        <v>3</v>
      </c>
      <c r="J58" s="164"/>
      <c r="K58" s="165">
        <v>19.8</v>
      </c>
      <c r="L58" s="166"/>
      <c r="M58" s="166"/>
      <c r="N58" s="165">
        <v>560</v>
      </c>
      <c r="O58" s="165"/>
      <c r="P58" s="165"/>
      <c r="Q58" s="167">
        <f>(CONCATENATE(segédtábla!S57))</f>
      </c>
      <c r="R58" s="167"/>
      <c r="S58" s="168">
        <f>SUM(segédtábla!U42)</f>
        <v>40.900000000000006</v>
      </c>
      <c r="T58" s="167" t="str">
        <f>(CONCATENATE(segédtábla!V42))</f>
        <v>1</v>
      </c>
      <c r="U58" s="167">
        <f>(CONCATENATE(segédtábla!W42))</f>
      </c>
      <c r="V58" s="168">
        <f>SUM(segédtábla!X42)</f>
        <v>40.900000000000006</v>
      </c>
      <c r="W58" s="169"/>
      <c r="X58" s="170">
        <f>SUM(segédtábla!Z42)</f>
        <v>40.900000000000006</v>
      </c>
      <c r="Y58" s="169"/>
      <c r="Z58" s="169"/>
      <c r="AA58" s="169"/>
      <c r="AB58" s="171"/>
      <c r="AC58" s="172"/>
      <c r="AD58" s="169">
        <v>2</v>
      </c>
      <c r="AE58" s="169">
        <v>3</v>
      </c>
      <c r="AF58" s="169">
        <v>41</v>
      </c>
      <c r="AG58" s="169" t="s">
        <v>153</v>
      </c>
      <c r="AH58" s="173">
        <v>5</v>
      </c>
      <c r="AI58" s="227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>
        <f>X58</f>
        <v>40.900000000000006</v>
      </c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>
        <f>X58+AH58</f>
        <v>45.900000000000006</v>
      </c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1"/>
      <c r="EH58" s="221"/>
      <c r="EI58" s="221"/>
      <c r="EJ58" s="221"/>
      <c r="EK58" s="221"/>
      <c r="EL58" s="221"/>
      <c r="EM58" s="221"/>
      <c r="EN58" s="221"/>
      <c r="EO58" s="221"/>
      <c r="EP58" s="221"/>
      <c r="EQ58" s="221"/>
      <c r="ER58" s="221"/>
      <c r="ES58" s="221"/>
      <c r="ET58" s="221"/>
      <c r="EU58" s="221"/>
      <c r="EV58" s="221"/>
      <c r="EW58" s="221"/>
      <c r="EX58" s="221"/>
      <c r="EY58" s="221"/>
      <c r="EZ58" s="221"/>
      <c r="FA58" s="221"/>
      <c r="FB58" s="221"/>
      <c r="FC58" s="228"/>
    </row>
    <row r="59" spans="1:159" s="130" customFormat="1" ht="12.75" customHeight="1">
      <c r="A59" s="156">
        <v>57</v>
      </c>
      <c r="B59" s="157">
        <v>4</v>
      </c>
      <c r="C59" s="158" t="s">
        <v>64</v>
      </c>
      <c r="D59" s="159" t="s">
        <v>278</v>
      </c>
      <c r="E59" s="160">
        <v>1</v>
      </c>
      <c r="F59" s="160">
        <v>3</v>
      </c>
      <c r="G59" s="161">
        <v>1</v>
      </c>
      <c r="H59" s="162">
        <v>0</v>
      </c>
      <c r="I59" s="163" t="s">
        <v>15</v>
      </c>
      <c r="J59" s="164" t="s">
        <v>279</v>
      </c>
      <c r="K59" s="165">
        <v>120</v>
      </c>
      <c r="L59" s="166"/>
      <c r="M59" s="166"/>
      <c r="N59" s="165">
        <v>400</v>
      </c>
      <c r="O59" s="165"/>
      <c r="P59" s="165"/>
      <c r="Q59" s="167">
        <f>(CONCATENATE(segédtábla!S58))</f>
      </c>
      <c r="R59" s="167"/>
      <c r="S59" s="168">
        <f>SUM(segédtábla!U43)</f>
        <v>68</v>
      </c>
      <c r="T59" s="167" t="str">
        <f>(CONCATENATE(segédtábla!V43))</f>
        <v>1</v>
      </c>
      <c r="U59" s="167">
        <f>(CONCATENATE(segédtábla!W43))</f>
      </c>
      <c r="V59" s="168">
        <f>SUM(segédtábla!X43)</f>
        <v>68</v>
      </c>
      <c r="W59" s="169"/>
      <c r="X59" s="170">
        <f>SUM(segédtábla!Z43)</f>
        <v>68</v>
      </c>
      <c r="Y59" s="169"/>
      <c r="Z59" s="169"/>
      <c r="AA59" s="169"/>
      <c r="AB59" s="171"/>
      <c r="AC59" s="172"/>
      <c r="AD59" s="169">
        <v>1</v>
      </c>
      <c r="AE59" s="169">
        <v>2</v>
      </c>
      <c r="AF59" s="169">
        <v>64</v>
      </c>
      <c r="AG59" s="169" t="s">
        <v>151</v>
      </c>
      <c r="AH59" s="173">
        <v>0</v>
      </c>
      <c r="AI59" s="227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>
        <f>X59</f>
        <v>68</v>
      </c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21"/>
      <c r="EU59" s="221"/>
      <c r="EV59" s="221"/>
      <c r="EW59" s="221"/>
      <c r="EX59" s="221"/>
      <c r="EY59" s="221"/>
      <c r="EZ59" s="221"/>
      <c r="FA59" s="221"/>
      <c r="FB59" s="221"/>
      <c r="FC59" s="228"/>
    </row>
    <row r="60" spans="1:159" s="229" customFormat="1" ht="12.75" customHeight="1">
      <c r="A60" s="156">
        <v>58</v>
      </c>
      <c r="B60" s="157">
        <v>4</v>
      </c>
      <c r="C60" s="158" t="s">
        <v>254</v>
      </c>
      <c r="D60" s="226" t="s">
        <v>287</v>
      </c>
      <c r="E60" s="160">
        <v>1</v>
      </c>
      <c r="F60" s="160">
        <v>1</v>
      </c>
      <c r="G60" s="161">
        <v>0</v>
      </c>
      <c r="H60" s="162">
        <v>0</v>
      </c>
      <c r="I60" s="163" t="s">
        <v>3</v>
      </c>
      <c r="J60" s="164"/>
      <c r="K60" s="165">
        <v>9</v>
      </c>
      <c r="L60" s="166"/>
      <c r="M60" s="166"/>
      <c r="N60" s="165">
        <v>370</v>
      </c>
      <c r="O60" s="165"/>
      <c r="P60" s="165"/>
      <c r="Q60" s="167"/>
      <c r="R60" s="167"/>
      <c r="S60" s="168">
        <v>20.9</v>
      </c>
      <c r="T60" s="167">
        <v>1</v>
      </c>
      <c r="U60" s="167"/>
      <c r="V60" s="168">
        <v>20.9</v>
      </c>
      <c r="W60" s="169"/>
      <c r="X60" s="170">
        <v>20.9</v>
      </c>
      <c r="Y60" s="169"/>
      <c r="Z60" s="169"/>
      <c r="AA60" s="169"/>
      <c r="AB60" s="171"/>
      <c r="AC60" s="172"/>
      <c r="AD60" s="169">
        <v>8</v>
      </c>
      <c r="AE60" s="169">
        <v>21</v>
      </c>
      <c r="AF60" s="169">
        <v>21</v>
      </c>
      <c r="AG60" s="169" t="s">
        <v>65</v>
      </c>
      <c r="AH60" s="173">
        <v>0</v>
      </c>
      <c r="AI60" s="227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>
        <f>X60</f>
        <v>20.9</v>
      </c>
      <c r="AZ60" s="220"/>
      <c r="BA60" s="220"/>
      <c r="BB60" s="220"/>
      <c r="BC60" s="220"/>
      <c r="BD60" s="221"/>
      <c r="BE60" s="221"/>
      <c r="BF60" s="221"/>
      <c r="BG60" s="221"/>
      <c r="BH60" s="221"/>
      <c r="BI60" s="221"/>
      <c r="BJ60" s="221"/>
      <c r="BK60" s="221"/>
      <c r="BL60" s="221">
        <f>X60</f>
        <v>20.9</v>
      </c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>
        <f>X60</f>
        <v>20.9</v>
      </c>
      <c r="CK60" s="221"/>
      <c r="CL60" s="221"/>
      <c r="CM60" s="221">
        <f>X60</f>
        <v>20.9</v>
      </c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>
        <f>X60</f>
        <v>20.9</v>
      </c>
      <c r="DH60" s="221"/>
      <c r="DI60" s="221"/>
      <c r="DJ60" s="221"/>
      <c r="DK60" s="221"/>
      <c r="DL60" s="221"/>
      <c r="DM60" s="221"/>
      <c r="DN60" s="221"/>
      <c r="DO60" s="221"/>
      <c r="DP60" s="221"/>
      <c r="DQ60" s="221"/>
      <c r="DR60" s="221"/>
      <c r="DS60" s="221"/>
      <c r="DT60" s="221"/>
      <c r="DU60" s="221"/>
      <c r="DV60" s="221">
        <f>X60</f>
        <v>20.9</v>
      </c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>
        <f>X60</f>
        <v>20.9</v>
      </c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21"/>
      <c r="EU60" s="221"/>
      <c r="EV60" s="221"/>
      <c r="EW60" s="221"/>
      <c r="EX60" s="221"/>
      <c r="EY60" s="221"/>
      <c r="EZ60" s="221"/>
      <c r="FA60" s="221">
        <f>X60</f>
        <v>20.9</v>
      </c>
      <c r="FB60" s="221"/>
      <c r="FC60" s="228"/>
    </row>
    <row r="61" spans="1:159" s="229" customFormat="1" ht="12.75" customHeight="1">
      <c r="A61" s="156">
        <v>59</v>
      </c>
      <c r="B61" s="157">
        <v>4</v>
      </c>
      <c r="C61" s="158" t="s">
        <v>254</v>
      </c>
      <c r="D61" s="226" t="s">
        <v>342</v>
      </c>
      <c r="E61" s="160">
        <v>1</v>
      </c>
      <c r="F61" s="160">
        <v>1</v>
      </c>
      <c r="G61" s="161">
        <v>0</v>
      </c>
      <c r="H61" s="162">
        <v>0</v>
      </c>
      <c r="I61" s="163" t="s">
        <v>3</v>
      </c>
      <c r="J61" s="164"/>
      <c r="K61" s="165">
        <v>16.2</v>
      </c>
      <c r="L61" s="166"/>
      <c r="M61" s="166"/>
      <c r="N61" s="165">
        <v>560</v>
      </c>
      <c r="O61" s="165"/>
      <c r="P61" s="165"/>
      <c r="Q61" s="167"/>
      <c r="R61" s="167"/>
      <c r="S61" s="168">
        <v>35.5</v>
      </c>
      <c r="T61" s="167">
        <v>1</v>
      </c>
      <c r="U61" s="167"/>
      <c r="V61" s="168">
        <v>35.5</v>
      </c>
      <c r="W61" s="169"/>
      <c r="X61" s="170">
        <v>35.5</v>
      </c>
      <c r="Y61" s="169"/>
      <c r="Z61" s="169"/>
      <c r="AA61" s="169"/>
      <c r="AB61" s="171"/>
      <c r="AC61" s="172"/>
      <c r="AD61" s="169">
        <v>1</v>
      </c>
      <c r="AE61" s="169">
        <v>1</v>
      </c>
      <c r="AF61" s="169">
        <v>36</v>
      </c>
      <c r="AG61" s="169" t="s">
        <v>242</v>
      </c>
      <c r="AH61" s="173">
        <v>0</v>
      </c>
      <c r="AI61" s="227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21"/>
      <c r="DM61" s="221"/>
      <c r="DN61" s="221"/>
      <c r="DO61" s="221"/>
      <c r="DP61" s="221"/>
      <c r="DQ61" s="221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21">
        <f>X61</f>
        <v>35.5</v>
      </c>
      <c r="EU61" s="221"/>
      <c r="EV61" s="221"/>
      <c r="EW61" s="221"/>
      <c r="EX61" s="221"/>
      <c r="EY61" s="221"/>
      <c r="EZ61" s="221"/>
      <c r="FA61" s="221"/>
      <c r="FB61" s="221"/>
      <c r="FC61" s="228"/>
    </row>
    <row r="62" spans="1:159" s="229" customFormat="1" ht="12.75" customHeight="1">
      <c r="A62" s="156">
        <v>60</v>
      </c>
      <c r="B62" s="157">
        <v>4</v>
      </c>
      <c r="C62" s="158" t="s">
        <v>199</v>
      </c>
      <c r="D62" s="226" t="s">
        <v>311</v>
      </c>
      <c r="E62" s="160">
        <v>1</v>
      </c>
      <c r="F62" s="160">
        <v>1</v>
      </c>
      <c r="G62" s="161">
        <v>0</v>
      </c>
      <c r="H62" s="162">
        <v>0</v>
      </c>
      <c r="I62" s="163" t="s">
        <v>3</v>
      </c>
      <c r="J62" s="164"/>
      <c r="K62" s="165">
        <v>10</v>
      </c>
      <c r="L62" s="166"/>
      <c r="M62" s="166"/>
      <c r="N62" s="165">
        <v>405</v>
      </c>
      <c r="O62" s="165"/>
      <c r="P62" s="165"/>
      <c r="Q62" s="167"/>
      <c r="R62" s="167"/>
      <c r="S62" s="168">
        <v>23.1</v>
      </c>
      <c r="T62" s="167">
        <v>1</v>
      </c>
      <c r="U62" s="167"/>
      <c r="V62" s="168">
        <v>23.1</v>
      </c>
      <c r="W62" s="169"/>
      <c r="X62" s="170">
        <v>23.1</v>
      </c>
      <c r="Y62" s="169"/>
      <c r="Z62" s="169"/>
      <c r="AA62" s="169"/>
      <c r="AB62" s="171"/>
      <c r="AC62" s="172"/>
      <c r="AD62" s="169">
        <v>1</v>
      </c>
      <c r="AE62" s="169">
        <v>2</v>
      </c>
      <c r="AF62" s="169">
        <v>23</v>
      </c>
      <c r="AG62" s="169" t="s">
        <v>153</v>
      </c>
      <c r="AH62" s="173">
        <v>5</v>
      </c>
      <c r="AI62" s="227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>
        <f>X62+AH62</f>
        <v>28.1</v>
      </c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1"/>
      <c r="EH62" s="221"/>
      <c r="EI62" s="221"/>
      <c r="EJ62" s="221"/>
      <c r="EK62" s="221"/>
      <c r="EL62" s="221"/>
      <c r="EM62" s="221"/>
      <c r="EN62" s="221"/>
      <c r="EO62" s="221"/>
      <c r="EP62" s="221"/>
      <c r="EQ62" s="221"/>
      <c r="ER62" s="221"/>
      <c r="ES62" s="221"/>
      <c r="ET62" s="221"/>
      <c r="EU62" s="221"/>
      <c r="EV62" s="221"/>
      <c r="EW62" s="221"/>
      <c r="EX62" s="221"/>
      <c r="EY62" s="221"/>
      <c r="EZ62" s="221"/>
      <c r="FA62" s="221"/>
      <c r="FB62" s="221"/>
      <c r="FC62" s="228"/>
    </row>
    <row r="63" spans="1:159" s="130" customFormat="1" ht="12.75" customHeight="1">
      <c r="A63" s="156">
        <v>61</v>
      </c>
      <c r="B63" s="157">
        <v>4</v>
      </c>
      <c r="C63" s="158" t="s">
        <v>199</v>
      </c>
      <c r="D63" s="159" t="s">
        <v>280</v>
      </c>
      <c r="E63" s="160">
        <v>1</v>
      </c>
      <c r="F63" s="160">
        <v>1</v>
      </c>
      <c r="G63" s="161">
        <v>1</v>
      </c>
      <c r="H63" s="162">
        <v>0</v>
      </c>
      <c r="I63" s="163" t="s">
        <v>3</v>
      </c>
      <c r="J63" s="164" t="s">
        <v>6</v>
      </c>
      <c r="K63" s="165">
        <v>31.8</v>
      </c>
      <c r="L63" s="166"/>
      <c r="M63" s="166"/>
      <c r="N63" s="165">
        <v>889</v>
      </c>
      <c r="O63" s="165"/>
      <c r="P63" s="165"/>
      <c r="Q63" s="167" t="e">
        <f>(CONCATENATE(segédtábla!S59))</f>
        <v>#REF!</v>
      </c>
      <c r="R63" s="167"/>
      <c r="S63" s="168">
        <f>SUM(segédtábla!U44)</f>
        <v>65.48</v>
      </c>
      <c r="T63" s="167">
        <f>(CONCATENATE(segédtábla!V44))</f>
      </c>
      <c r="U63" s="167" t="str">
        <f>(CONCATENATE(segédtábla!W44))</f>
        <v>1,3</v>
      </c>
      <c r="V63" s="168">
        <f>SUM(segédtábla!X44)</f>
        <v>85.12400000000001</v>
      </c>
      <c r="W63" s="169"/>
      <c r="X63" s="170">
        <f>SUM(segédtábla!Z44)</f>
        <v>85.12400000000001</v>
      </c>
      <c r="Y63" s="169"/>
      <c r="Z63" s="169"/>
      <c r="AA63" s="169"/>
      <c r="AB63" s="171"/>
      <c r="AC63" s="172"/>
      <c r="AD63" s="169">
        <v>2</v>
      </c>
      <c r="AE63" s="169">
        <v>3</v>
      </c>
      <c r="AF63" s="169">
        <v>66</v>
      </c>
      <c r="AG63" s="169" t="s">
        <v>151</v>
      </c>
      <c r="AH63" s="173">
        <v>0</v>
      </c>
      <c r="AI63" s="227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>
        <f>X63</f>
        <v>85.12400000000001</v>
      </c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>
        <f>X63</f>
        <v>85.12400000000001</v>
      </c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21"/>
      <c r="EI63" s="221"/>
      <c r="EJ63" s="221"/>
      <c r="EK63" s="221"/>
      <c r="EL63" s="221"/>
      <c r="EM63" s="221"/>
      <c r="EN63" s="221"/>
      <c r="EO63" s="221"/>
      <c r="EP63" s="221"/>
      <c r="EQ63" s="221"/>
      <c r="ER63" s="221"/>
      <c r="ES63" s="221"/>
      <c r="ET63" s="221"/>
      <c r="EU63" s="221"/>
      <c r="EV63" s="221"/>
      <c r="EW63" s="221"/>
      <c r="EX63" s="221"/>
      <c r="EY63" s="221"/>
      <c r="EZ63" s="221"/>
      <c r="FA63" s="221"/>
      <c r="FB63" s="221"/>
      <c r="FC63" s="228"/>
    </row>
    <row r="64" spans="1:159" s="229" customFormat="1" ht="12.75" customHeight="1">
      <c r="A64" s="156">
        <v>62</v>
      </c>
      <c r="B64" s="157">
        <v>4</v>
      </c>
      <c r="C64" s="158" t="s">
        <v>160</v>
      </c>
      <c r="D64" s="226" t="s">
        <v>312</v>
      </c>
      <c r="E64" s="160">
        <v>1</v>
      </c>
      <c r="F64" s="160">
        <v>7</v>
      </c>
      <c r="G64" s="161">
        <v>1</v>
      </c>
      <c r="H64" s="162">
        <v>0</v>
      </c>
      <c r="I64" s="163" t="s">
        <v>29</v>
      </c>
      <c r="J64" s="164" t="s">
        <v>313</v>
      </c>
      <c r="K64" s="165"/>
      <c r="L64" s="166"/>
      <c r="M64" s="166"/>
      <c r="N64" s="165"/>
      <c r="O64" s="165"/>
      <c r="P64" s="165">
        <v>3</v>
      </c>
      <c r="Q64" s="167"/>
      <c r="R64" s="167"/>
      <c r="S64" s="168">
        <v>6</v>
      </c>
      <c r="T64" s="167">
        <v>1</v>
      </c>
      <c r="U64" s="167"/>
      <c r="V64" s="168">
        <v>6</v>
      </c>
      <c r="W64" s="169"/>
      <c r="X64" s="170">
        <v>6</v>
      </c>
      <c r="Y64" s="169"/>
      <c r="Z64" s="169"/>
      <c r="AA64" s="169"/>
      <c r="AB64" s="171"/>
      <c r="AC64" s="172"/>
      <c r="AD64" s="169">
        <v>5</v>
      </c>
      <c r="AE64" s="169">
        <v>7</v>
      </c>
      <c r="AF64" s="169">
        <v>0</v>
      </c>
      <c r="AG64" s="169" t="s">
        <v>314</v>
      </c>
      <c r="AH64" s="173">
        <v>5</v>
      </c>
      <c r="AI64" s="227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>
        <f>X64</f>
        <v>6</v>
      </c>
      <c r="AZ64" s="220"/>
      <c r="BA64" s="220"/>
      <c r="BB64" s="220"/>
      <c r="BC64" s="220"/>
      <c r="BD64" s="221"/>
      <c r="BE64" s="221"/>
      <c r="BF64" s="221">
        <f>X64</f>
        <v>6</v>
      </c>
      <c r="BG64" s="221"/>
      <c r="BH64" s="221"/>
      <c r="BI64" s="221"/>
      <c r="BJ64" s="221"/>
      <c r="BK64" s="221"/>
      <c r="BL64" s="221"/>
      <c r="BM64" s="221"/>
      <c r="BN64" s="221"/>
      <c r="BO64" s="221">
        <f>X64+AH64</f>
        <v>11</v>
      </c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>
        <f>X64</f>
        <v>6</v>
      </c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1"/>
      <c r="EH64" s="221">
        <f>X64</f>
        <v>6</v>
      </c>
      <c r="EI64" s="221"/>
      <c r="EJ64" s="221"/>
      <c r="EK64" s="221"/>
      <c r="EL64" s="221"/>
      <c r="EM64" s="221"/>
      <c r="EN64" s="221"/>
      <c r="EO64" s="221"/>
      <c r="EP64" s="221"/>
      <c r="EQ64" s="221"/>
      <c r="ER64" s="221"/>
      <c r="ES64" s="221"/>
      <c r="ET64" s="221"/>
      <c r="EU64" s="221"/>
      <c r="EV64" s="221"/>
      <c r="EW64" s="221"/>
      <c r="EX64" s="221"/>
      <c r="EY64" s="221"/>
      <c r="EZ64" s="221"/>
      <c r="FA64" s="221"/>
      <c r="FB64" s="221"/>
      <c r="FC64" s="228"/>
    </row>
    <row r="65" spans="1:159" s="229" customFormat="1" ht="12.75" customHeight="1">
      <c r="A65" s="156">
        <v>63</v>
      </c>
      <c r="B65" s="157">
        <v>4</v>
      </c>
      <c r="C65" s="158" t="s">
        <v>288</v>
      </c>
      <c r="D65" s="226" t="s">
        <v>289</v>
      </c>
      <c r="E65" s="160">
        <v>3</v>
      </c>
      <c r="F65" s="160">
        <v>1</v>
      </c>
      <c r="G65" s="161">
        <v>0</v>
      </c>
      <c r="H65" s="162">
        <v>0</v>
      </c>
      <c r="I65" s="163" t="s">
        <v>3</v>
      </c>
      <c r="J65" s="164"/>
      <c r="K65" s="165">
        <v>52</v>
      </c>
      <c r="L65" s="166"/>
      <c r="M65" s="166"/>
      <c r="N65" s="165">
        <v>1450</v>
      </c>
      <c r="O65" s="165"/>
      <c r="P65" s="165"/>
      <c r="Q65" s="167"/>
      <c r="R65" s="167"/>
      <c r="S65" s="168">
        <v>107</v>
      </c>
      <c r="T65" s="167">
        <v>1</v>
      </c>
      <c r="U65" s="167"/>
      <c r="V65" s="168">
        <v>107</v>
      </c>
      <c r="W65" s="169">
        <v>6</v>
      </c>
      <c r="X65" s="170">
        <v>113</v>
      </c>
      <c r="Y65" s="169"/>
      <c r="Z65" s="169"/>
      <c r="AA65" s="169"/>
      <c r="AB65" s="171"/>
      <c r="AC65" s="172"/>
      <c r="AD65" s="169">
        <v>2</v>
      </c>
      <c r="AE65" s="169">
        <v>2</v>
      </c>
      <c r="AF65" s="169">
        <v>113</v>
      </c>
      <c r="AG65" s="169" t="s">
        <v>162</v>
      </c>
      <c r="AH65" s="173">
        <v>15</v>
      </c>
      <c r="AI65" s="227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>
        <f>X65</f>
        <v>113</v>
      </c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>
        <f>X65+AH65</f>
        <v>128</v>
      </c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8"/>
    </row>
    <row r="66" spans="1:159" s="130" customFormat="1" ht="12.75" customHeight="1">
      <c r="A66" s="156">
        <v>64</v>
      </c>
      <c r="B66" s="157">
        <v>4</v>
      </c>
      <c r="C66" s="158" t="s">
        <v>163</v>
      </c>
      <c r="D66" s="159" t="s">
        <v>281</v>
      </c>
      <c r="E66" s="160">
        <v>1</v>
      </c>
      <c r="F66" s="160">
        <v>1</v>
      </c>
      <c r="G66" s="161">
        <v>0</v>
      </c>
      <c r="H66" s="162">
        <v>0</v>
      </c>
      <c r="I66" s="163" t="s">
        <v>3</v>
      </c>
      <c r="J66" s="164">
        <f>CONCATENATE(segédtábla!I60,"",segédtábla!J60)</f>
      </c>
      <c r="K66" s="165">
        <v>15</v>
      </c>
      <c r="L66" s="166"/>
      <c r="M66" s="166"/>
      <c r="N66" s="165">
        <v>450</v>
      </c>
      <c r="O66" s="165"/>
      <c r="P66" s="165"/>
      <c r="Q66" s="167">
        <f>(CONCATENATE(segédtábla!S60))</f>
      </c>
      <c r="R66" s="167"/>
      <c r="S66" s="168">
        <f>SUM(segédtábla!U45)</f>
        <v>31.5</v>
      </c>
      <c r="T66" s="167" t="str">
        <f>(CONCATENATE(segédtábla!V45))</f>
        <v>1</v>
      </c>
      <c r="U66" s="167">
        <f>(CONCATENATE(segédtábla!W45))</f>
      </c>
      <c r="V66" s="168">
        <f>SUM(segédtábla!X45)</f>
        <v>31.5</v>
      </c>
      <c r="W66" s="169"/>
      <c r="X66" s="170">
        <f>SUM(segédtábla!Z45)</f>
        <v>31.5</v>
      </c>
      <c r="Y66" s="169"/>
      <c r="Z66" s="169"/>
      <c r="AA66" s="169"/>
      <c r="AB66" s="171"/>
      <c r="AC66" s="172"/>
      <c r="AD66" s="169">
        <v>1</v>
      </c>
      <c r="AE66" s="169">
        <v>2</v>
      </c>
      <c r="AF66" s="169">
        <v>32</v>
      </c>
      <c r="AG66" s="169" t="s">
        <v>151</v>
      </c>
      <c r="AH66" s="173">
        <v>0</v>
      </c>
      <c r="AI66" s="227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>
        <f>X66</f>
        <v>31.5</v>
      </c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1"/>
      <c r="FC66" s="228"/>
    </row>
    <row r="67" spans="1:159" s="229" customFormat="1" ht="12.75" customHeight="1">
      <c r="A67" s="156">
        <v>65</v>
      </c>
      <c r="B67" s="157">
        <v>4</v>
      </c>
      <c r="C67" s="158" t="s">
        <v>168</v>
      </c>
      <c r="D67" s="226" t="s">
        <v>290</v>
      </c>
      <c r="E67" s="160">
        <v>1</v>
      </c>
      <c r="F67" s="160">
        <v>1</v>
      </c>
      <c r="G67" s="161">
        <v>0</v>
      </c>
      <c r="H67" s="162">
        <v>0</v>
      </c>
      <c r="I67" s="163" t="s">
        <v>3</v>
      </c>
      <c r="J67" s="164"/>
      <c r="K67" s="165">
        <v>18.7</v>
      </c>
      <c r="L67" s="166"/>
      <c r="M67" s="166"/>
      <c r="N67" s="165">
        <v>440</v>
      </c>
      <c r="O67" s="165"/>
      <c r="P67" s="165"/>
      <c r="Q67" s="167"/>
      <c r="R67" s="167"/>
      <c r="S67" s="168">
        <v>36.85</v>
      </c>
      <c r="T67" s="167">
        <v>1</v>
      </c>
      <c r="U67" s="167"/>
      <c r="V67" s="168">
        <v>36.85</v>
      </c>
      <c r="W67" s="169"/>
      <c r="X67" s="170">
        <v>36.9</v>
      </c>
      <c r="Y67" s="169"/>
      <c r="Z67" s="169"/>
      <c r="AA67" s="169"/>
      <c r="AB67" s="171"/>
      <c r="AC67" s="172"/>
      <c r="AD67" s="169">
        <v>4</v>
      </c>
      <c r="AE67" s="169">
        <v>23</v>
      </c>
      <c r="AF67" s="169">
        <v>37</v>
      </c>
      <c r="AG67" s="169" t="s">
        <v>291</v>
      </c>
      <c r="AH67" s="173">
        <v>5</v>
      </c>
      <c r="AI67" s="227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>
        <f>X67</f>
        <v>36.9</v>
      </c>
      <c r="AZ67" s="220"/>
      <c r="BA67" s="220"/>
      <c r="BB67" s="220"/>
      <c r="BC67" s="220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>
        <f>X67</f>
        <v>36.9</v>
      </c>
      <c r="BN67" s="221">
        <f>X67</f>
        <v>36.9</v>
      </c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>
        <f>X67</f>
        <v>36.9</v>
      </c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1"/>
      <c r="EU67" s="221"/>
      <c r="EV67" s="221"/>
      <c r="EW67" s="221"/>
      <c r="EX67" s="221"/>
      <c r="EY67" s="221"/>
      <c r="EZ67" s="221"/>
      <c r="FA67" s="221"/>
      <c r="FB67" s="221"/>
      <c r="FC67" s="228"/>
    </row>
    <row r="68" spans="1:159" s="229" customFormat="1" ht="12.75" customHeight="1">
      <c r="A68" s="156">
        <v>66</v>
      </c>
      <c r="B68" s="157">
        <v>4</v>
      </c>
      <c r="C68" s="158" t="s">
        <v>168</v>
      </c>
      <c r="D68" s="226" t="s">
        <v>292</v>
      </c>
      <c r="E68" s="160">
        <v>1</v>
      </c>
      <c r="F68" s="160">
        <v>1</v>
      </c>
      <c r="G68" s="161">
        <v>1</v>
      </c>
      <c r="H68" s="162">
        <v>0</v>
      </c>
      <c r="I68" s="163" t="s">
        <v>3</v>
      </c>
      <c r="J68" s="164" t="s">
        <v>6</v>
      </c>
      <c r="K68" s="165">
        <v>25</v>
      </c>
      <c r="L68" s="166"/>
      <c r="M68" s="166"/>
      <c r="N68" s="165">
        <v>1050</v>
      </c>
      <c r="O68" s="165"/>
      <c r="P68" s="165"/>
      <c r="Q68" s="167"/>
      <c r="R68" s="167"/>
      <c r="S68" s="168">
        <v>58.5</v>
      </c>
      <c r="T68" s="167"/>
      <c r="U68" s="167">
        <v>1.2</v>
      </c>
      <c r="V68" s="168">
        <v>70.2</v>
      </c>
      <c r="W68" s="169"/>
      <c r="X68" s="170">
        <v>70.2</v>
      </c>
      <c r="Y68" s="169"/>
      <c r="Z68" s="169"/>
      <c r="AA68" s="169"/>
      <c r="AB68" s="171"/>
      <c r="AC68" s="172"/>
      <c r="AD68" s="169">
        <v>2</v>
      </c>
      <c r="AE68" s="169">
        <v>2</v>
      </c>
      <c r="AF68" s="169">
        <v>58</v>
      </c>
      <c r="AG68" s="169" t="s">
        <v>153</v>
      </c>
      <c r="AH68" s="173">
        <v>5</v>
      </c>
      <c r="AI68" s="227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>
        <f>X68+AH68</f>
        <v>75.2</v>
      </c>
      <c r="CP68" s="221"/>
      <c r="CQ68" s="221">
        <f>X68</f>
        <v>70.2</v>
      </c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21"/>
      <c r="ET68" s="221"/>
      <c r="EU68" s="221"/>
      <c r="EV68" s="221"/>
      <c r="EW68" s="221"/>
      <c r="EX68" s="221"/>
      <c r="EY68" s="221"/>
      <c r="EZ68" s="221"/>
      <c r="FA68" s="221"/>
      <c r="FB68" s="221"/>
      <c r="FC68" s="228"/>
    </row>
    <row r="69" spans="1:159" s="229" customFormat="1" ht="12.75" customHeight="1">
      <c r="A69" s="156">
        <v>67</v>
      </c>
      <c r="B69" s="157">
        <v>4</v>
      </c>
      <c r="C69" s="158" t="s">
        <v>171</v>
      </c>
      <c r="D69" s="226" t="s">
        <v>293</v>
      </c>
      <c r="E69" s="160">
        <v>1</v>
      </c>
      <c r="F69" s="160">
        <v>1</v>
      </c>
      <c r="G69" s="161">
        <v>0</v>
      </c>
      <c r="H69" s="162">
        <v>0</v>
      </c>
      <c r="I69" s="163" t="s">
        <v>3</v>
      </c>
      <c r="J69" s="164"/>
      <c r="K69" s="165">
        <v>14</v>
      </c>
      <c r="L69" s="166"/>
      <c r="M69" s="166"/>
      <c r="N69" s="165">
        <v>400</v>
      </c>
      <c r="O69" s="165"/>
      <c r="P69" s="165"/>
      <c r="Q69" s="167"/>
      <c r="R69" s="167"/>
      <c r="S69" s="168">
        <v>29</v>
      </c>
      <c r="T69" s="167">
        <v>1</v>
      </c>
      <c r="U69" s="167"/>
      <c r="V69" s="168">
        <v>29</v>
      </c>
      <c r="W69" s="169"/>
      <c r="X69" s="170">
        <v>29</v>
      </c>
      <c r="Y69" s="169"/>
      <c r="Z69" s="169"/>
      <c r="AA69" s="169"/>
      <c r="AB69" s="171"/>
      <c r="AC69" s="172"/>
      <c r="AD69" s="169">
        <v>1</v>
      </c>
      <c r="AE69" s="169">
        <v>3</v>
      </c>
      <c r="AF69" s="169">
        <v>29</v>
      </c>
      <c r="AG69" s="169" t="s">
        <v>151</v>
      </c>
      <c r="AH69" s="173">
        <v>0</v>
      </c>
      <c r="AI69" s="227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>
        <f>X69</f>
        <v>29</v>
      </c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21"/>
      <c r="ET69" s="221"/>
      <c r="EU69" s="221"/>
      <c r="EV69" s="221"/>
      <c r="EW69" s="221"/>
      <c r="EX69" s="221"/>
      <c r="EY69" s="221"/>
      <c r="EZ69" s="221"/>
      <c r="FA69" s="221"/>
      <c r="FB69" s="221"/>
      <c r="FC69" s="228"/>
    </row>
    <row r="70" spans="1:159" s="229" customFormat="1" ht="12.75" customHeight="1">
      <c r="A70" s="156">
        <v>68</v>
      </c>
      <c r="B70" s="157">
        <v>4</v>
      </c>
      <c r="C70" s="158" t="s">
        <v>171</v>
      </c>
      <c r="D70" s="226" t="s">
        <v>343</v>
      </c>
      <c r="E70" s="160">
        <v>1</v>
      </c>
      <c r="F70" s="160">
        <v>1</v>
      </c>
      <c r="G70" s="161">
        <v>0</v>
      </c>
      <c r="H70" s="162">
        <v>0</v>
      </c>
      <c r="I70" s="163" t="s">
        <v>3</v>
      </c>
      <c r="J70" s="164"/>
      <c r="K70" s="165">
        <v>11.2</v>
      </c>
      <c r="L70" s="166"/>
      <c r="M70" s="166"/>
      <c r="N70" s="165">
        <v>395</v>
      </c>
      <c r="O70" s="165"/>
      <c r="P70" s="165"/>
      <c r="Q70" s="167"/>
      <c r="R70" s="167"/>
      <c r="S70" s="168">
        <v>24.7</v>
      </c>
      <c r="T70" s="167">
        <v>1</v>
      </c>
      <c r="U70" s="167"/>
      <c r="V70" s="168">
        <v>24.7</v>
      </c>
      <c r="W70" s="169"/>
      <c r="X70" s="170">
        <v>24.7</v>
      </c>
      <c r="Y70" s="169"/>
      <c r="Z70" s="169"/>
      <c r="AA70" s="169"/>
      <c r="AB70" s="171"/>
      <c r="AC70" s="172"/>
      <c r="AD70" s="169">
        <v>1</v>
      </c>
      <c r="AE70" s="169">
        <v>1</v>
      </c>
      <c r="AF70" s="169">
        <v>25</v>
      </c>
      <c r="AG70" s="169" t="s">
        <v>242</v>
      </c>
      <c r="AH70" s="173">
        <v>0</v>
      </c>
      <c r="AI70" s="227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>
        <f>X70</f>
        <v>24.7</v>
      </c>
      <c r="EU70" s="221"/>
      <c r="EV70" s="221"/>
      <c r="EW70" s="221"/>
      <c r="EX70" s="221"/>
      <c r="EY70" s="221"/>
      <c r="EZ70" s="221"/>
      <c r="FA70" s="221"/>
      <c r="FB70" s="221"/>
      <c r="FC70" s="228"/>
    </row>
    <row r="71" spans="1:159" s="229" customFormat="1" ht="12.75" customHeight="1">
      <c r="A71" s="156">
        <v>69</v>
      </c>
      <c r="B71" s="157">
        <v>4</v>
      </c>
      <c r="C71" s="158" t="s">
        <v>239</v>
      </c>
      <c r="D71" s="226" t="s">
        <v>294</v>
      </c>
      <c r="E71" s="160">
        <v>1</v>
      </c>
      <c r="F71" s="160">
        <v>1</v>
      </c>
      <c r="G71" s="161">
        <v>0</v>
      </c>
      <c r="H71" s="162">
        <v>0</v>
      </c>
      <c r="I71" s="163" t="s">
        <v>3</v>
      </c>
      <c r="J71" s="164"/>
      <c r="K71" s="165">
        <v>26</v>
      </c>
      <c r="L71" s="166"/>
      <c r="M71" s="166"/>
      <c r="N71" s="165">
        <v>1100</v>
      </c>
      <c r="O71" s="165"/>
      <c r="P71" s="165"/>
      <c r="Q71" s="167"/>
      <c r="R71" s="167"/>
      <c r="S71" s="168">
        <v>61</v>
      </c>
      <c r="T71" s="167">
        <v>1</v>
      </c>
      <c r="U71" s="167"/>
      <c r="V71" s="168">
        <v>61</v>
      </c>
      <c r="W71" s="169"/>
      <c r="X71" s="170">
        <v>61</v>
      </c>
      <c r="Y71" s="169"/>
      <c r="Z71" s="169"/>
      <c r="AA71" s="169"/>
      <c r="AB71" s="171"/>
      <c r="AC71" s="172"/>
      <c r="AD71" s="169">
        <v>1</v>
      </c>
      <c r="AE71" s="169">
        <v>2</v>
      </c>
      <c r="AF71" s="169">
        <v>61</v>
      </c>
      <c r="AG71" s="169" t="s">
        <v>151</v>
      </c>
      <c r="AH71" s="173">
        <v>0</v>
      </c>
      <c r="AI71" s="227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>
        <f>X71</f>
        <v>61</v>
      </c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8"/>
    </row>
    <row r="72" spans="1:159" s="229" customFormat="1" ht="12.75" customHeight="1">
      <c r="A72" s="156">
        <v>70</v>
      </c>
      <c r="B72" s="157">
        <v>4</v>
      </c>
      <c r="C72" s="158" t="s">
        <v>238</v>
      </c>
      <c r="D72" s="226" t="s">
        <v>315</v>
      </c>
      <c r="E72" s="160">
        <v>1</v>
      </c>
      <c r="F72" s="160">
        <v>7</v>
      </c>
      <c r="G72" s="161">
        <v>1</v>
      </c>
      <c r="H72" s="162">
        <v>0</v>
      </c>
      <c r="I72" s="163" t="s">
        <v>29</v>
      </c>
      <c r="J72" s="164" t="s">
        <v>313</v>
      </c>
      <c r="K72" s="165"/>
      <c r="L72" s="166"/>
      <c r="M72" s="166"/>
      <c r="N72" s="165"/>
      <c r="O72" s="165"/>
      <c r="P72" s="165">
        <v>3</v>
      </c>
      <c r="Q72" s="167"/>
      <c r="R72" s="167"/>
      <c r="S72" s="168">
        <v>6</v>
      </c>
      <c r="T72" s="167">
        <v>1</v>
      </c>
      <c r="U72" s="167"/>
      <c r="V72" s="168">
        <v>6</v>
      </c>
      <c r="W72" s="169"/>
      <c r="X72" s="170">
        <v>6</v>
      </c>
      <c r="Y72" s="169"/>
      <c r="Z72" s="169"/>
      <c r="AA72" s="169"/>
      <c r="AB72" s="171"/>
      <c r="AC72" s="172"/>
      <c r="AD72" s="169">
        <v>4</v>
      </c>
      <c r="AE72" s="169">
        <v>8</v>
      </c>
      <c r="AF72" s="169">
        <v>0</v>
      </c>
      <c r="AG72" s="169" t="s">
        <v>314</v>
      </c>
      <c r="AH72" s="173">
        <v>5</v>
      </c>
      <c r="AI72" s="227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>
        <f>X72+AH72</f>
        <v>11</v>
      </c>
      <c r="BP72" s="221"/>
      <c r="BQ72" s="221"/>
      <c r="BR72" s="221"/>
      <c r="BS72" s="221">
        <f>X72</f>
        <v>6</v>
      </c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>
        <f>X72</f>
        <v>6</v>
      </c>
      <c r="EV72" s="221">
        <f>X72</f>
        <v>6</v>
      </c>
      <c r="EW72" s="221"/>
      <c r="EX72" s="221"/>
      <c r="EY72" s="221"/>
      <c r="EZ72" s="221"/>
      <c r="FA72" s="221"/>
      <c r="FB72" s="221"/>
      <c r="FC72" s="228"/>
    </row>
    <row r="73" spans="1:159" s="229" customFormat="1" ht="12.75" customHeight="1">
      <c r="A73" s="156">
        <v>71</v>
      </c>
      <c r="B73" s="157">
        <v>4</v>
      </c>
      <c r="C73" s="158" t="s">
        <v>233</v>
      </c>
      <c r="D73" s="226" t="s">
        <v>295</v>
      </c>
      <c r="E73" s="160">
        <v>1</v>
      </c>
      <c r="F73" s="160">
        <v>1</v>
      </c>
      <c r="G73" s="161">
        <v>0</v>
      </c>
      <c r="H73" s="162">
        <v>0</v>
      </c>
      <c r="I73" s="163" t="s">
        <v>3</v>
      </c>
      <c r="J73" s="164"/>
      <c r="K73" s="165">
        <v>28</v>
      </c>
      <c r="L73" s="166"/>
      <c r="M73" s="166"/>
      <c r="N73" s="165">
        <v>1100</v>
      </c>
      <c r="O73" s="165"/>
      <c r="P73" s="165"/>
      <c r="Q73" s="167"/>
      <c r="R73" s="167"/>
      <c r="S73" s="168">
        <v>64</v>
      </c>
      <c r="T73" s="167">
        <v>1</v>
      </c>
      <c r="U73" s="167"/>
      <c r="V73" s="168">
        <v>64</v>
      </c>
      <c r="W73" s="169"/>
      <c r="X73" s="170">
        <v>64</v>
      </c>
      <c r="Y73" s="169"/>
      <c r="Z73" s="169"/>
      <c r="AA73" s="169"/>
      <c r="AB73" s="171"/>
      <c r="AC73" s="172"/>
      <c r="AD73" s="169">
        <v>1</v>
      </c>
      <c r="AE73" s="169">
        <v>2</v>
      </c>
      <c r="AF73" s="169">
        <v>64</v>
      </c>
      <c r="AG73" s="169" t="s">
        <v>151</v>
      </c>
      <c r="AH73" s="173">
        <v>0</v>
      </c>
      <c r="AI73" s="227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>
        <f>X73</f>
        <v>64</v>
      </c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8"/>
    </row>
    <row r="74" spans="1:159" s="229" customFormat="1" ht="12.75" customHeight="1">
      <c r="A74" s="156">
        <v>72</v>
      </c>
      <c r="B74" s="157">
        <v>4</v>
      </c>
      <c r="C74" s="158" t="s">
        <v>233</v>
      </c>
      <c r="D74" s="226" t="s">
        <v>344</v>
      </c>
      <c r="E74" s="160">
        <v>1</v>
      </c>
      <c r="F74" s="160">
        <v>1</v>
      </c>
      <c r="G74" s="161">
        <v>0</v>
      </c>
      <c r="H74" s="162">
        <v>0</v>
      </c>
      <c r="I74" s="163" t="s">
        <v>3</v>
      </c>
      <c r="J74" s="164"/>
      <c r="K74" s="165">
        <v>16.5</v>
      </c>
      <c r="L74" s="166"/>
      <c r="M74" s="166"/>
      <c r="N74" s="165">
        <v>420</v>
      </c>
      <c r="O74" s="165"/>
      <c r="P74" s="165"/>
      <c r="Q74" s="167"/>
      <c r="R74" s="167"/>
      <c r="S74" s="168">
        <v>33.15</v>
      </c>
      <c r="T74" s="167">
        <v>1</v>
      </c>
      <c r="U74" s="167"/>
      <c r="V74" s="168">
        <v>33.15</v>
      </c>
      <c r="W74" s="169"/>
      <c r="X74" s="170">
        <v>33.15</v>
      </c>
      <c r="Y74" s="169"/>
      <c r="Z74" s="169"/>
      <c r="AA74" s="169"/>
      <c r="AB74" s="171"/>
      <c r="AC74" s="172"/>
      <c r="AD74" s="169">
        <v>1</v>
      </c>
      <c r="AE74" s="169">
        <v>1</v>
      </c>
      <c r="AF74" s="169">
        <v>33</v>
      </c>
      <c r="AG74" s="169" t="s">
        <v>242</v>
      </c>
      <c r="AH74" s="173">
        <v>0</v>
      </c>
      <c r="AI74" s="227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1"/>
      <c r="EH74" s="221"/>
      <c r="EI74" s="221"/>
      <c r="EJ74" s="221"/>
      <c r="EK74" s="221"/>
      <c r="EL74" s="221"/>
      <c r="EM74" s="221"/>
      <c r="EN74" s="221"/>
      <c r="EO74" s="221"/>
      <c r="EP74" s="221"/>
      <c r="EQ74" s="221"/>
      <c r="ER74" s="221"/>
      <c r="ES74" s="221"/>
      <c r="ET74" s="221">
        <f>X74</f>
        <v>33.15</v>
      </c>
      <c r="EU74" s="221"/>
      <c r="EV74" s="221"/>
      <c r="EW74" s="221"/>
      <c r="EX74" s="221"/>
      <c r="EY74" s="221"/>
      <c r="EZ74" s="221"/>
      <c r="FA74" s="221"/>
      <c r="FB74" s="221"/>
      <c r="FC74" s="228"/>
    </row>
    <row r="75" spans="1:159" s="130" customFormat="1" ht="12.75" customHeight="1">
      <c r="A75" s="156">
        <v>73</v>
      </c>
      <c r="B75" s="157">
        <v>4</v>
      </c>
      <c r="C75" s="158" t="s">
        <v>282</v>
      </c>
      <c r="D75" s="159" t="s">
        <v>283</v>
      </c>
      <c r="E75" s="160">
        <v>1</v>
      </c>
      <c r="F75" s="160">
        <v>1</v>
      </c>
      <c r="G75" s="161">
        <v>0</v>
      </c>
      <c r="H75" s="162">
        <v>0</v>
      </c>
      <c r="I75" s="163" t="s">
        <v>3</v>
      </c>
      <c r="J75" s="164">
        <f>CONCATENATE(segédtábla!I61,"",segédtábla!J61)</f>
      </c>
      <c r="K75" s="165">
        <v>26</v>
      </c>
      <c r="L75" s="166"/>
      <c r="M75" s="166"/>
      <c r="N75" s="165">
        <v>870</v>
      </c>
      <c r="O75" s="165"/>
      <c r="P75" s="165"/>
      <c r="Q75" s="167">
        <f>(CONCATENATE(segédtábla!S61))</f>
      </c>
      <c r="R75" s="167"/>
      <c r="S75" s="168">
        <f>SUM(segédtábla!U46)</f>
        <v>56.400000000000006</v>
      </c>
      <c r="T75" s="167" t="str">
        <f>(CONCATENATE(segédtábla!V46))</f>
        <v>1</v>
      </c>
      <c r="U75" s="167">
        <f>(CONCATENATE(segédtábla!W46))</f>
      </c>
      <c r="V75" s="168">
        <f>SUM(segédtábla!X46)</f>
        <v>56.400000000000006</v>
      </c>
      <c r="W75" s="169"/>
      <c r="X75" s="170">
        <f>SUM(segédtábla!Z46)</f>
        <v>56.400000000000006</v>
      </c>
      <c r="Y75" s="169"/>
      <c r="Z75" s="169"/>
      <c r="AA75" s="169"/>
      <c r="AB75" s="171"/>
      <c r="AC75" s="172"/>
      <c r="AD75" s="169">
        <v>1</v>
      </c>
      <c r="AE75" s="169">
        <v>2</v>
      </c>
      <c r="AF75" s="169">
        <v>56</v>
      </c>
      <c r="AG75" s="169" t="s">
        <v>196</v>
      </c>
      <c r="AH75" s="173">
        <v>0</v>
      </c>
      <c r="AI75" s="227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>
        <f>X75</f>
        <v>56.400000000000006</v>
      </c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1"/>
      <c r="EH75" s="221"/>
      <c r="EI75" s="221"/>
      <c r="EJ75" s="221"/>
      <c r="EK75" s="221"/>
      <c r="EL75" s="221"/>
      <c r="EM75" s="221"/>
      <c r="EN75" s="221"/>
      <c r="EO75" s="221"/>
      <c r="EP75" s="221"/>
      <c r="EQ75" s="221"/>
      <c r="ER75" s="221"/>
      <c r="ES75" s="221"/>
      <c r="ET75" s="221"/>
      <c r="EU75" s="221"/>
      <c r="EV75" s="221"/>
      <c r="EW75" s="221"/>
      <c r="EX75" s="221"/>
      <c r="EY75" s="221"/>
      <c r="EZ75" s="221"/>
      <c r="FA75" s="221"/>
      <c r="FB75" s="221"/>
      <c r="FC75" s="228"/>
    </row>
    <row r="76" spans="1:159" s="130" customFormat="1" ht="12.75" customHeight="1">
      <c r="A76" s="156">
        <v>74</v>
      </c>
      <c r="B76" s="157">
        <v>4</v>
      </c>
      <c r="C76" s="158" t="s">
        <v>270</v>
      </c>
      <c r="D76" s="159" t="s">
        <v>296</v>
      </c>
      <c r="E76" s="160">
        <v>1</v>
      </c>
      <c r="F76" s="160">
        <v>1</v>
      </c>
      <c r="G76" s="161">
        <v>0</v>
      </c>
      <c r="H76" s="162">
        <v>0</v>
      </c>
      <c r="I76" s="163" t="s">
        <v>3</v>
      </c>
      <c r="J76" s="164">
        <f>CONCATENATE(segédtábla!I62,"",segédtábla!J62)</f>
      </c>
      <c r="K76" s="165">
        <v>23</v>
      </c>
      <c r="L76" s="166"/>
      <c r="M76" s="166"/>
      <c r="N76" s="165">
        <v>1050</v>
      </c>
      <c r="O76" s="165"/>
      <c r="P76" s="165"/>
      <c r="Q76" s="167">
        <f>(CONCATENATE(segédtábla!S62))</f>
      </c>
      <c r="R76" s="167"/>
      <c r="S76" s="168">
        <f>SUM(segédtábla!U47)</f>
        <v>55.5</v>
      </c>
      <c r="T76" s="167" t="str">
        <f>(CONCATENATE(segédtábla!V47))</f>
        <v>1</v>
      </c>
      <c r="U76" s="167">
        <f>(CONCATENATE(segédtábla!W47))</f>
      </c>
      <c r="V76" s="168">
        <f>SUM(segédtábla!X47)</f>
        <v>55.5</v>
      </c>
      <c r="W76" s="169"/>
      <c r="X76" s="170">
        <f>SUM(segédtábla!Z47)</f>
        <v>55.5</v>
      </c>
      <c r="Y76" s="169"/>
      <c r="Z76" s="169"/>
      <c r="AA76" s="169"/>
      <c r="AB76" s="171"/>
      <c r="AC76" s="172"/>
      <c r="AD76" s="169">
        <v>1</v>
      </c>
      <c r="AE76" s="169">
        <v>2</v>
      </c>
      <c r="AF76" s="169">
        <v>55</v>
      </c>
      <c r="AG76" s="169" t="s">
        <v>151</v>
      </c>
      <c r="AH76" s="173">
        <v>0</v>
      </c>
      <c r="AI76" s="227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>
        <f>X76</f>
        <v>55.5</v>
      </c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1"/>
      <c r="EH76" s="221"/>
      <c r="EI76" s="221"/>
      <c r="EJ76" s="221"/>
      <c r="EK76" s="221"/>
      <c r="EL76" s="221"/>
      <c r="EM76" s="221"/>
      <c r="EN76" s="221"/>
      <c r="EO76" s="221"/>
      <c r="EP76" s="221"/>
      <c r="EQ76" s="221"/>
      <c r="ER76" s="221"/>
      <c r="ES76" s="221"/>
      <c r="ET76" s="221"/>
      <c r="EU76" s="221"/>
      <c r="EV76" s="221"/>
      <c r="EW76" s="221"/>
      <c r="EX76" s="221"/>
      <c r="EY76" s="221"/>
      <c r="EZ76" s="221"/>
      <c r="FA76" s="221"/>
      <c r="FB76" s="221"/>
      <c r="FC76" s="228"/>
    </row>
    <row r="77" spans="1:159" s="229" customFormat="1" ht="12.75" customHeight="1">
      <c r="A77" s="156">
        <v>75</v>
      </c>
      <c r="B77" s="157">
        <v>4</v>
      </c>
      <c r="C77" s="158" t="s">
        <v>270</v>
      </c>
      <c r="D77" s="226" t="s">
        <v>317</v>
      </c>
      <c r="E77" s="160">
        <v>1</v>
      </c>
      <c r="F77" s="160">
        <v>1</v>
      </c>
      <c r="G77" s="161">
        <v>0</v>
      </c>
      <c r="H77" s="162">
        <v>0</v>
      </c>
      <c r="I77" s="163" t="s">
        <v>3</v>
      </c>
      <c r="J77" s="164"/>
      <c r="K77" s="165">
        <v>11</v>
      </c>
      <c r="L77" s="166"/>
      <c r="M77" s="166"/>
      <c r="N77" s="165">
        <v>490</v>
      </c>
      <c r="O77" s="165"/>
      <c r="P77" s="165"/>
      <c r="Q77" s="167"/>
      <c r="R77" s="167"/>
      <c r="S77" s="168">
        <v>26.3</v>
      </c>
      <c r="T77" s="167">
        <v>1</v>
      </c>
      <c r="U77" s="167"/>
      <c r="V77" s="168">
        <v>26.3</v>
      </c>
      <c r="W77" s="169"/>
      <c r="X77" s="170">
        <v>26.3</v>
      </c>
      <c r="Y77" s="169"/>
      <c r="Z77" s="169"/>
      <c r="AA77" s="169"/>
      <c r="AB77" s="171"/>
      <c r="AC77" s="172"/>
      <c r="AD77" s="169">
        <v>2</v>
      </c>
      <c r="AE77" s="169">
        <v>2</v>
      </c>
      <c r="AF77" s="169">
        <v>26</v>
      </c>
      <c r="AG77" s="169" t="s">
        <v>153</v>
      </c>
      <c r="AH77" s="173">
        <v>0</v>
      </c>
      <c r="AI77" s="227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>
        <f>X77</f>
        <v>26.3</v>
      </c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>
        <f>X77</f>
        <v>26.3</v>
      </c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8"/>
    </row>
    <row r="78" spans="1:159" s="130" customFormat="1" ht="12.75" customHeight="1">
      <c r="A78" s="156">
        <v>76</v>
      </c>
      <c r="B78" s="157">
        <v>4</v>
      </c>
      <c r="C78" s="158" t="s">
        <v>177</v>
      </c>
      <c r="D78" s="159" t="s">
        <v>297</v>
      </c>
      <c r="E78" s="160">
        <v>1</v>
      </c>
      <c r="F78" s="160">
        <v>1</v>
      </c>
      <c r="G78" s="161">
        <v>0</v>
      </c>
      <c r="H78" s="162">
        <v>0</v>
      </c>
      <c r="I78" s="163" t="s">
        <v>3</v>
      </c>
      <c r="J78" s="164">
        <f>CONCATENATE(segédtábla!I63,"",segédtábla!J63)</f>
      </c>
      <c r="K78" s="165">
        <v>21</v>
      </c>
      <c r="L78" s="166"/>
      <c r="M78" s="166"/>
      <c r="N78" s="165">
        <v>950</v>
      </c>
      <c r="O78" s="165"/>
      <c r="P78" s="165"/>
      <c r="Q78" s="167">
        <f>(CONCATENATE(segédtábla!S63))</f>
      </c>
      <c r="R78" s="167"/>
      <c r="S78" s="168">
        <f>SUM(segédtábla!U48)</f>
        <v>50.5</v>
      </c>
      <c r="T78" s="167" t="str">
        <f>(CONCATENATE(segédtábla!V48))</f>
        <v>1</v>
      </c>
      <c r="U78" s="167">
        <f>(CONCATENATE(segédtábla!W48))</f>
      </c>
      <c r="V78" s="168">
        <f>SUM(segédtábla!X48)</f>
        <v>50.5</v>
      </c>
      <c r="W78" s="169"/>
      <c r="X78" s="170">
        <f>SUM(segédtábla!Z48)</f>
        <v>50.5</v>
      </c>
      <c r="Y78" s="169"/>
      <c r="Z78" s="169"/>
      <c r="AA78" s="169"/>
      <c r="AB78" s="171"/>
      <c r="AC78" s="172"/>
      <c r="AD78" s="169">
        <v>1</v>
      </c>
      <c r="AE78" s="169">
        <v>2</v>
      </c>
      <c r="AF78" s="169">
        <v>50</v>
      </c>
      <c r="AG78" s="169" t="s">
        <v>151</v>
      </c>
      <c r="AH78" s="173">
        <v>0</v>
      </c>
      <c r="AI78" s="227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>
        <f>X78</f>
        <v>50.5</v>
      </c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8"/>
    </row>
    <row r="79" spans="1:159" s="229" customFormat="1" ht="12.75" customHeight="1">
      <c r="A79" s="156">
        <v>77</v>
      </c>
      <c r="B79" s="157">
        <v>4</v>
      </c>
      <c r="C79" s="158" t="s">
        <v>177</v>
      </c>
      <c r="D79" s="226" t="s">
        <v>318</v>
      </c>
      <c r="E79" s="160">
        <v>1</v>
      </c>
      <c r="F79" s="160">
        <v>1</v>
      </c>
      <c r="G79" s="161">
        <v>0</v>
      </c>
      <c r="H79" s="162">
        <v>0</v>
      </c>
      <c r="I79" s="163" t="s">
        <v>3</v>
      </c>
      <c r="J79" s="164"/>
      <c r="K79" s="165">
        <v>11</v>
      </c>
      <c r="L79" s="166"/>
      <c r="M79" s="166"/>
      <c r="N79" s="165">
        <v>490</v>
      </c>
      <c r="O79" s="165"/>
      <c r="P79" s="165"/>
      <c r="Q79" s="167"/>
      <c r="R79" s="167"/>
      <c r="S79" s="168">
        <v>26.3</v>
      </c>
      <c r="T79" s="167">
        <v>1</v>
      </c>
      <c r="U79" s="167"/>
      <c r="V79" s="168">
        <v>26.3</v>
      </c>
      <c r="W79" s="169"/>
      <c r="X79" s="170">
        <v>26.3</v>
      </c>
      <c r="Y79" s="169"/>
      <c r="Z79" s="169"/>
      <c r="AA79" s="169"/>
      <c r="AB79" s="171"/>
      <c r="AC79" s="172"/>
      <c r="AD79" s="169">
        <v>5</v>
      </c>
      <c r="AE79" s="169">
        <v>5</v>
      </c>
      <c r="AF79" s="169">
        <v>26</v>
      </c>
      <c r="AG79" s="169" t="s">
        <v>314</v>
      </c>
      <c r="AH79" s="173">
        <v>5</v>
      </c>
      <c r="AI79" s="227"/>
      <c r="AJ79" s="220"/>
      <c r="AK79" s="220"/>
      <c r="AL79" s="220"/>
      <c r="AM79" s="220"/>
      <c r="AN79" s="220"/>
      <c r="AO79" s="220"/>
      <c r="AP79" s="220">
        <f>X79</f>
        <v>26.3</v>
      </c>
      <c r="AQ79" s="220"/>
      <c r="AR79" s="220"/>
      <c r="AS79" s="220"/>
      <c r="AT79" s="220"/>
      <c r="AU79" s="220"/>
      <c r="AV79" s="220"/>
      <c r="AW79" s="220"/>
      <c r="AX79" s="220"/>
      <c r="AY79" s="220">
        <f>X79</f>
        <v>26.3</v>
      </c>
      <c r="AZ79" s="220"/>
      <c r="BA79" s="220"/>
      <c r="BB79" s="220"/>
      <c r="BC79" s="220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>
        <f>X79+AH79</f>
        <v>31.3</v>
      </c>
      <c r="BP79" s="221"/>
      <c r="BQ79" s="221"/>
      <c r="BR79" s="221">
        <f>X79</f>
        <v>26.3</v>
      </c>
      <c r="BS79" s="221">
        <f>X79</f>
        <v>26.3</v>
      </c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8"/>
    </row>
    <row r="80" spans="1:159" s="130" customFormat="1" ht="12.75" customHeight="1">
      <c r="A80" s="156">
        <v>78</v>
      </c>
      <c r="B80" s="157">
        <v>4</v>
      </c>
      <c r="C80" s="158" t="s">
        <v>186</v>
      </c>
      <c r="D80" s="159" t="s">
        <v>298</v>
      </c>
      <c r="E80" s="160">
        <v>1</v>
      </c>
      <c r="F80" s="160">
        <v>1</v>
      </c>
      <c r="G80" s="161">
        <v>0</v>
      </c>
      <c r="H80" s="162">
        <v>0</v>
      </c>
      <c r="I80" s="163" t="s">
        <v>3</v>
      </c>
      <c r="J80" s="164">
        <f>CONCATENATE(segédtábla!I64,"",segédtábla!J64)</f>
      </c>
      <c r="K80" s="165">
        <v>19</v>
      </c>
      <c r="L80" s="166"/>
      <c r="M80" s="166"/>
      <c r="N80" s="165">
        <v>580</v>
      </c>
      <c r="O80" s="165"/>
      <c r="P80" s="165"/>
      <c r="Q80" s="167">
        <f>(CONCATENATE(segédtábla!S64))</f>
      </c>
      <c r="R80" s="167"/>
      <c r="S80" s="168">
        <f>SUM(segédtábla!U49)</f>
        <v>40.1</v>
      </c>
      <c r="T80" s="167" t="str">
        <f>(CONCATENATE(segédtábla!V49))</f>
        <v>1</v>
      </c>
      <c r="U80" s="167">
        <f>(CONCATENATE(segédtábla!W49))</f>
      </c>
      <c r="V80" s="168">
        <f>SUM(segédtábla!X49)</f>
        <v>40.1</v>
      </c>
      <c r="W80" s="169"/>
      <c r="X80" s="170">
        <f>SUM(segédtábla!Z49)</f>
        <v>40.1</v>
      </c>
      <c r="Y80" s="169"/>
      <c r="Z80" s="169"/>
      <c r="AA80" s="169"/>
      <c r="AB80" s="171"/>
      <c r="AC80" s="172"/>
      <c r="AD80" s="169">
        <v>27</v>
      </c>
      <c r="AE80" s="169">
        <v>33</v>
      </c>
      <c r="AF80" s="169">
        <v>40</v>
      </c>
      <c r="AG80" s="169" t="s">
        <v>299</v>
      </c>
      <c r="AH80" s="173">
        <v>5</v>
      </c>
      <c r="AI80" s="227"/>
      <c r="AJ80" s="220"/>
      <c r="AK80" s="220">
        <f>X80</f>
        <v>40.1</v>
      </c>
      <c r="AL80" s="220">
        <f>X80</f>
        <v>40.1</v>
      </c>
      <c r="AM80" s="220">
        <f>X80</f>
        <v>40.1</v>
      </c>
      <c r="AN80" s="220"/>
      <c r="AO80" s="220"/>
      <c r="AP80" s="220">
        <f>X80</f>
        <v>40.1</v>
      </c>
      <c r="AQ80" s="220">
        <f>X80</f>
        <v>40.1</v>
      </c>
      <c r="AR80" s="220"/>
      <c r="AS80" s="220"/>
      <c r="AT80" s="220"/>
      <c r="AU80" s="220"/>
      <c r="AV80" s="220"/>
      <c r="AW80" s="220"/>
      <c r="AX80" s="220">
        <f>X80+AH80</f>
        <v>45.1</v>
      </c>
      <c r="AY80" s="220">
        <f>X80</f>
        <v>40.1</v>
      </c>
      <c r="AZ80" s="220"/>
      <c r="BA80" s="220"/>
      <c r="BB80" s="220"/>
      <c r="BC80" s="220"/>
      <c r="BD80" s="221">
        <f>X80</f>
        <v>40.1</v>
      </c>
      <c r="BE80" s="221">
        <f>X80</f>
        <v>40.1</v>
      </c>
      <c r="BF80" s="221"/>
      <c r="BG80" s="221"/>
      <c r="BH80" s="221"/>
      <c r="BI80" s="221"/>
      <c r="BJ80" s="221">
        <f>X80</f>
        <v>40.1</v>
      </c>
      <c r="BK80" s="221"/>
      <c r="BL80" s="221"/>
      <c r="BM80" s="221"/>
      <c r="BN80" s="221"/>
      <c r="BO80" s="221"/>
      <c r="BP80" s="221"/>
      <c r="BQ80" s="221"/>
      <c r="BR80" s="221"/>
      <c r="BS80" s="221">
        <f>X80</f>
        <v>40.1</v>
      </c>
      <c r="BT80" s="221">
        <f>X80</f>
        <v>40.1</v>
      </c>
      <c r="BU80" s="221"/>
      <c r="BV80" s="221">
        <f>X80</f>
        <v>40.1</v>
      </c>
      <c r="BW80" s="221"/>
      <c r="BX80" s="221"/>
      <c r="BY80" s="221"/>
      <c r="BZ80" s="221"/>
      <c r="CA80" s="221"/>
      <c r="CB80" s="221"/>
      <c r="CC80" s="221"/>
      <c r="CD80" s="221"/>
      <c r="CE80" s="221"/>
      <c r="CF80" s="221">
        <f>X80</f>
        <v>40.1</v>
      </c>
      <c r="CG80" s="221"/>
      <c r="CH80" s="221"/>
      <c r="CI80" s="221"/>
      <c r="CJ80" s="221"/>
      <c r="CK80" s="221"/>
      <c r="CL80" s="221"/>
      <c r="CM80" s="221"/>
      <c r="CN80" s="221"/>
      <c r="CO80" s="221"/>
      <c r="CP80" s="221">
        <f>X80</f>
        <v>40.1</v>
      </c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>
        <f>X80</f>
        <v>40.1</v>
      </c>
      <c r="DB80" s="221">
        <f>X80</f>
        <v>40.1</v>
      </c>
      <c r="DC80" s="221"/>
      <c r="DD80" s="221"/>
      <c r="DE80" s="221"/>
      <c r="DF80" s="221"/>
      <c r="DG80" s="221">
        <f>X80</f>
        <v>40.1</v>
      </c>
      <c r="DH80" s="221"/>
      <c r="DI80" s="221">
        <f>X80</f>
        <v>40.1</v>
      </c>
      <c r="DJ80" s="221">
        <f>X80</f>
        <v>40.1</v>
      </c>
      <c r="DK80" s="221">
        <f>X80</f>
        <v>40.1</v>
      </c>
      <c r="DL80" s="221"/>
      <c r="DM80" s="221"/>
      <c r="DN80" s="221"/>
      <c r="DO80" s="221"/>
      <c r="DP80" s="221"/>
      <c r="DQ80" s="221"/>
      <c r="DR80" s="221"/>
      <c r="DS80" s="221">
        <f>X80</f>
        <v>40.1</v>
      </c>
      <c r="DT80" s="221">
        <f>X80</f>
        <v>40.1</v>
      </c>
      <c r="DU80" s="221"/>
      <c r="DV80" s="221">
        <f>X80</f>
        <v>40.1</v>
      </c>
      <c r="DW80" s="221"/>
      <c r="DX80" s="221">
        <f>X80</f>
        <v>40.1</v>
      </c>
      <c r="DY80" s="221"/>
      <c r="DZ80" s="221"/>
      <c r="EA80" s="221"/>
      <c r="EB80" s="221"/>
      <c r="EC80" s="221"/>
      <c r="ED80" s="221"/>
      <c r="EE80" s="221"/>
      <c r="EF80" s="221"/>
      <c r="EG80" s="221"/>
      <c r="EH80" s="221"/>
      <c r="EI80" s="221"/>
      <c r="EJ80" s="221"/>
      <c r="EK80" s="221"/>
      <c r="EL80" s="221"/>
      <c r="EM80" s="221">
        <f>X80</f>
        <v>40.1</v>
      </c>
      <c r="EN80" s="221">
        <f>X80</f>
        <v>40.1</v>
      </c>
      <c r="EO80" s="221"/>
      <c r="EP80" s="221"/>
      <c r="EQ80" s="221"/>
      <c r="ER80" s="221"/>
      <c r="ES80" s="221"/>
      <c r="ET80" s="221"/>
      <c r="EU80" s="221"/>
      <c r="EV80" s="221"/>
      <c r="EW80" s="221"/>
      <c r="EX80" s="221"/>
      <c r="EY80" s="221"/>
      <c r="EZ80" s="221"/>
      <c r="FA80" s="221">
        <f>X80</f>
        <v>40.1</v>
      </c>
      <c r="FB80" s="221"/>
      <c r="FC80" s="228"/>
    </row>
    <row r="81" spans="1:159" s="229" customFormat="1" ht="12.75" customHeight="1">
      <c r="A81" s="156">
        <v>79</v>
      </c>
      <c r="B81" s="157">
        <v>4</v>
      </c>
      <c r="C81" s="158" t="s">
        <v>186</v>
      </c>
      <c r="D81" s="226" t="s">
        <v>345</v>
      </c>
      <c r="E81" s="160">
        <v>1</v>
      </c>
      <c r="F81" s="160">
        <v>1</v>
      </c>
      <c r="G81" s="161">
        <v>0</v>
      </c>
      <c r="H81" s="162">
        <v>0</v>
      </c>
      <c r="I81" s="163" t="s">
        <v>3</v>
      </c>
      <c r="J81" s="164"/>
      <c r="K81" s="165">
        <v>14.7</v>
      </c>
      <c r="L81" s="166"/>
      <c r="M81" s="166"/>
      <c r="N81" s="165">
        <v>602</v>
      </c>
      <c r="O81" s="165"/>
      <c r="P81" s="165"/>
      <c r="Q81" s="167"/>
      <c r="R81" s="167"/>
      <c r="S81" s="168">
        <v>34.09</v>
      </c>
      <c r="T81" s="167">
        <v>1</v>
      </c>
      <c r="U81" s="167"/>
      <c r="V81" s="168">
        <v>34.09</v>
      </c>
      <c r="W81" s="169"/>
      <c r="X81" s="170">
        <v>34.09</v>
      </c>
      <c r="Y81" s="169"/>
      <c r="Z81" s="169"/>
      <c r="AA81" s="169"/>
      <c r="AB81" s="171"/>
      <c r="AC81" s="172"/>
      <c r="AD81" s="169">
        <v>1</v>
      </c>
      <c r="AE81" s="169">
        <v>1</v>
      </c>
      <c r="AF81" s="169">
        <v>34</v>
      </c>
      <c r="AG81" s="169" t="s">
        <v>242</v>
      </c>
      <c r="AH81" s="173">
        <v>0</v>
      </c>
      <c r="AI81" s="227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1"/>
      <c r="ED81" s="221"/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221"/>
      <c r="EQ81" s="221"/>
      <c r="ER81" s="221"/>
      <c r="ES81" s="221"/>
      <c r="ET81" s="221">
        <f>X81</f>
        <v>34.09</v>
      </c>
      <c r="EU81" s="221"/>
      <c r="EV81" s="221"/>
      <c r="EW81" s="221"/>
      <c r="EX81" s="221"/>
      <c r="EY81" s="221"/>
      <c r="EZ81" s="221"/>
      <c r="FA81" s="221"/>
      <c r="FB81" s="221"/>
      <c r="FC81" s="228"/>
    </row>
    <row r="82" spans="1:159" s="229" customFormat="1" ht="12.75" customHeight="1">
      <c r="A82" s="156">
        <v>80</v>
      </c>
      <c r="B82" s="157">
        <v>5</v>
      </c>
      <c r="C82" s="158" t="s">
        <v>64</v>
      </c>
      <c r="D82" s="226" t="s">
        <v>300</v>
      </c>
      <c r="E82" s="160">
        <v>1</v>
      </c>
      <c r="F82" s="160">
        <v>1</v>
      </c>
      <c r="G82" s="161">
        <v>0</v>
      </c>
      <c r="H82" s="162">
        <v>0</v>
      </c>
      <c r="I82" s="163" t="s">
        <v>3</v>
      </c>
      <c r="J82" s="164" t="s">
        <v>6</v>
      </c>
      <c r="K82" s="165">
        <v>20</v>
      </c>
      <c r="L82" s="166"/>
      <c r="M82" s="166"/>
      <c r="N82" s="165">
        <v>650</v>
      </c>
      <c r="O82" s="165"/>
      <c r="P82" s="165"/>
      <c r="Q82" s="167">
        <f>(CONCATENATE(segédtábla!S65))</f>
      </c>
      <c r="R82" s="167"/>
      <c r="S82" s="168">
        <f>SUM(segédtábla!U50)</f>
        <v>43</v>
      </c>
      <c r="T82" s="167" t="str">
        <f>(CONCATENATE(segédtábla!V50))</f>
        <v>1</v>
      </c>
      <c r="U82" s="167">
        <f>(CONCATENATE(segédtábla!W50))</f>
      </c>
      <c r="V82" s="168">
        <f>SUM(segédtábla!X50)</f>
        <v>43</v>
      </c>
      <c r="W82" s="169"/>
      <c r="X82" s="170">
        <f>SUM(segédtábla!Z50)</f>
        <v>43</v>
      </c>
      <c r="Y82" s="169"/>
      <c r="Z82" s="169"/>
      <c r="AA82" s="169"/>
      <c r="AB82" s="171"/>
      <c r="AC82" s="172"/>
      <c r="AD82" s="169">
        <v>2</v>
      </c>
      <c r="AE82" s="169">
        <v>3</v>
      </c>
      <c r="AF82" s="169">
        <v>43</v>
      </c>
      <c r="AG82" s="169" t="s">
        <v>151</v>
      </c>
      <c r="AH82" s="173">
        <v>0</v>
      </c>
      <c r="AI82" s="227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>
        <f>X82</f>
        <v>43</v>
      </c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1"/>
      <c r="EP82" s="221"/>
      <c r="EQ82" s="221"/>
      <c r="ER82" s="221"/>
      <c r="ES82" s="221"/>
      <c r="ET82" s="221">
        <f>X82</f>
        <v>43</v>
      </c>
      <c r="EU82" s="221"/>
      <c r="EV82" s="221"/>
      <c r="EW82" s="221"/>
      <c r="EX82" s="221"/>
      <c r="EY82" s="221"/>
      <c r="EZ82" s="221"/>
      <c r="FA82" s="221"/>
      <c r="FB82" s="221"/>
      <c r="FC82" s="228"/>
    </row>
    <row r="83" spans="1:159" s="130" customFormat="1" ht="12.75" customHeight="1">
      <c r="A83" s="156">
        <v>81</v>
      </c>
      <c r="B83" s="157">
        <v>5</v>
      </c>
      <c r="C83" s="158" t="s">
        <v>301</v>
      </c>
      <c r="D83" s="159" t="s">
        <v>302</v>
      </c>
      <c r="E83" s="160">
        <v>4</v>
      </c>
      <c r="F83" s="160">
        <v>1</v>
      </c>
      <c r="G83" s="161">
        <v>0</v>
      </c>
      <c r="H83" s="162">
        <v>0</v>
      </c>
      <c r="I83" s="163" t="s">
        <v>3</v>
      </c>
      <c r="J83" s="164">
        <f>CONCATENATE(segédtábla!I66,"",segédtábla!J66)</f>
      </c>
      <c r="K83" s="165">
        <v>26</v>
      </c>
      <c r="L83" s="166"/>
      <c r="M83" s="166"/>
      <c r="N83" s="165">
        <v>400</v>
      </c>
      <c r="O83" s="165"/>
      <c r="P83" s="165"/>
      <c r="Q83" s="167">
        <f>(CONCATENATE(segédtábla!S66))</f>
      </c>
      <c r="R83" s="167"/>
      <c r="S83" s="168">
        <f>SUM(segédtábla!U51)</f>
        <v>47</v>
      </c>
      <c r="T83" s="167" t="str">
        <f>(CONCATENATE(segédtábla!V51))</f>
        <v>1</v>
      </c>
      <c r="U83" s="167">
        <f>(CONCATENATE(segédtábla!W51))</f>
      </c>
      <c r="V83" s="168">
        <f>SUM(segédtábla!X51)</f>
        <v>47</v>
      </c>
      <c r="W83" s="169">
        <v>4</v>
      </c>
      <c r="X83" s="170">
        <f>SUM(segédtábla!Z51)</f>
        <v>51</v>
      </c>
      <c r="Y83" s="169"/>
      <c r="Z83" s="169"/>
      <c r="AA83" s="169"/>
      <c r="AB83" s="171"/>
      <c r="AC83" s="172"/>
      <c r="AD83" s="169">
        <v>4</v>
      </c>
      <c r="AE83" s="169">
        <v>4</v>
      </c>
      <c r="AF83" s="169">
        <v>51</v>
      </c>
      <c r="AG83" s="169" t="s">
        <v>276</v>
      </c>
      <c r="AH83" s="173">
        <v>20</v>
      </c>
      <c r="AI83" s="227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>
        <f>X83</f>
        <v>51</v>
      </c>
      <c r="AZ83" s="220"/>
      <c r="BA83" s="220"/>
      <c r="BB83" s="220"/>
      <c r="BC83" s="220">
        <f>X83</f>
        <v>51</v>
      </c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>
        <f>X83+AH83</f>
        <v>71</v>
      </c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>
        <f>X83</f>
        <v>51</v>
      </c>
      <c r="FB83" s="221"/>
      <c r="FC83" s="228"/>
    </row>
    <row r="84" spans="1:159" s="130" customFormat="1" ht="12.75" customHeight="1">
      <c r="A84" s="156">
        <v>82</v>
      </c>
      <c r="B84" s="157">
        <v>5</v>
      </c>
      <c r="C84" s="158" t="s">
        <v>226</v>
      </c>
      <c r="D84" s="159" t="s">
        <v>303</v>
      </c>
      <c r="E84" s="160">
        <v>1</v>
      </c>
      <c r="F84" s="160">
        <v>3</v>
      </c>
      <c r="G84" s="161">
        <v>1</v>
      </c>
      <c r="H84" s="162">
        <v>0</v>
      </c>
      <c r="I84" s="163" t="s">
        <v>15</v>
      </c>
      <c r="J84" s="164" t="s">
        <v>279</v>
      </c>
      <c r="K84" s="165">
        <v>54</v>
      </c>
      <c r="L84" s="166"/>
      <c r="M84" s="166"/>
      <c r="N84" s="165">
        <v>100</v>
      </c>
      <c r="O84" s="165"/>
      <c r="P84" s="165"/>
      <c r="Q84" s="167">
        <f>(CONCATENATE(segédtábla!S67))</f>
      </c>
      <c r="R84" s="167"/>
      <c r="S84" s="168">
        <f>SUM(segédtábla!U52)</f>
        <v>29</v>
      </c>
      <c r="T84" s="167" t="str">
        <f>(CONCATENATE(segédtábla!V52))</f>
        <v>1</v>
      </c>
      <c r="U84" s="167">
        <f>(CONCATENATE(segédtábla!W52))</f>
      </c>
      <c r="V84" s="168">
        <f>SUM(segédtábla!X52)</f>
        <v>29</v>
      </c>
      <c r="W84" s="169"/>
      <c r="X84" s="170">
        <f>SUM(segédtábla!Z52)</f>
        <v>29</v>
      </c>
      <c r="Y84" s="169"/>
      <c r="Z84" s="169"/>
      <c r="AA84" s="169"/>
      <c r="AB84" s="171"/>
      <c r="AC84" s="172"/>
      <c r="AD84" s="169">
        <v>1</v>
      </c>
      <c r="AE84" s="169">
        <v>2</v>
      </c>
      <c r="AF84" s="169">
        <v>28</v>
      </c>
      <c r="AG84" s="169" t="s">
        <v>151</v>
      </c>
      <c r="AH84" s="173">
        <v>0</v>
      </c>
      <c r="AI84" s="227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>
        <f>X84</f>
        <v>29</v>
      </c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1"/>
      <c r="EA84" s="221"/>
      <c r="EB84" s="221"/>
      <c r="EC84" s="221"/>
      <c r="ED84" s="221"/>
      <c r="EE84" s="221"/>
      <c r="EF84" s="221"/>
      <c r="EG84" s="221"/>
      <c r="EH84" s="221"/>
      <c r="EI84" s="221"/>
      <c r="EJ84" s="221"/>
      <c r="EK84" s="221"/>
      <c r="EL84" s="221"/>
      <c r="EM84" s="221"/>
      <c r="EN84" s="221"/>
      <c r="EO84" s="221"/>
      <c r="EP84" s="221"/>
      <c r="EQ84" s="221"/>
      <c r="ER84" s="221"/>
      <c r="ES84" s="221"/>
      <c r="ET84" s="221"/>
      <c r="EU84" s="221"/>
      <c r="EV84" s="221"/>
      <c r="EW84" s="221"/>
      <c r="EX84" s="221"/>
      <c r="EY84" s="221"/>
      <c r="EZ84" s="221"/>
      <c r="FA84" s="221"/>
      <c r="FB84" s="221"/>
      <c r="FC84" s="228"/>
    </row>
    <row r="85" spans="1:159" s="130" customFormat="1" ht="12.75" customHeight="1">
      <c r="A85" s="156">
        <v>83</v>
      </c>
      <c r="B85" s="157">
        <v>5</v>
      </c>
      <c r="C85" s="158" t="s">
        <v>197</v>
      </c>
      <c r="D85" s="159" t="s">
        <v>304</v>
      </c>
      <c r="E85" s="160">
        <v>1</v>
      </c>
      <c r="F85" s="160">
        <v>1</v>
      </c>
      <c r="G85" s="161">
        <v>0</v>
      </c>
      <c r="H85" s="162">
        <v>0</v>
      </c>
      <c r="I85" s="163" t="s">
        <v>3</v>
      </c>
      <c r="J85" s="164">
        <f>CONCATENATE(segédtábla!I68,"",segédtábla!J68)</f>
      </c>
      <c r="K85" s="165">
        <v>15</v>
      </c>
      <c r="L85" s="166"/>
      <c r="M85" s="166"/>
      <c r="N85" s="165">
        <v>550</v>
      </c>
      <c r="O85" s="165"/>
      <c r="P85" s="165"/>
      <c r="Q85" s="167">
        <f>(CONCATENATE(segédtábla!S68))</f>
      </c>
      <c r="R85" s="167"/>
      <c r="S85" s="168">
        <f>SUM(segédtábla!U53)</f>
        <v>33.5</v>
      </c>
      <c r="T85" s="167" t="str">
        <f>(CONCATENATE(segédtábla!V53))</f>
        <v>1</v>
      </c>
      <c r="U85" s="167">
        <f>(CONCATENATE(segédtábla!W53))</f>
      </c>
      <c r="V85" s="168">
        <f>SUM(segédtábla!X53)</f>
        <v>33.5</v>
      </c>
      <c r="W85" s="169"/>
      <c r="X85" s="170">
        <f>SUM(segédtábla!Z53)</f>
        <v>33.5</v>
      </c>
      <c r="Y85" s="169"/>
      <c r="Z85" s="169"/>
      <c r="AA85" s="169"/>
      <c r="AB85" s="171"/>
      <c r="AC85" s="172"/>
      <c r="AD85" s="169">
        <v>6</v>
      </c>
      <c r="AE85" s="169">
        <v>6</v>
      </c>
      <c r="AF85" s="169">
        <v>33</v>
      </c>
      <c r="AG85" s="169" t="s">
        <v>196</v>
      </c>
      <c r="AH85" s="173">
        <v>5</v>
      </c>
      <c r="AI85" s="227"/>
      <c r="AJ85" s="220"/>
      <c r="AK85" s="220"/>
      <c r="AL85" s="220"/>
      <c r="AM85" s="220"/>
      <c r="AN85" s="220"/>
      <c r="AO85" s="220"/>
      <c r="AP85" s="220"/>
      <c r="AQ85" s="220">
        <f>X85</f>
        <v>33.5</v>
      </c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>
        <f>X85+AH85</f>
        <v>38.5</v>
      </c>
      <c r="CI85" s="221"/>
      <c r="CJ85" s="221"/>
      <c r="CK85" s="221"/>
      <c r="CL85" s="221">
        <f>X85</f>
        <v>33.5</v>
      </c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>
        <f>X85</f>
        <v>33.5</v>
      </c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>
        <f>X85</f>
        <v>33.5</v>
      </c>
      <c r="EB85" s="221"/>
      <c r="EC85" s="221"/>
      <c r="ED85" s="221"/>
      <c r="EE85" s="221"/>
      <c r="EF85" s="221"/>
      <c r="EG85" s="221"/>
      <c r="EH85" s="221"/>
      <c r="EI85" s="221"/>
      <c r="EJ85" s="221"/>
      <c r="EK85" s="221"/>
      <c r="EL85" s="221"/>
      <c r="EM85" s="221"/>
      <c r="EN85" s="221"/>
      <c r="EO85" s="221">
        <f>X85</f>
        <v>33.5</v>
      </c>
      <c r="EP85" s="221"/>
      <c r="EQ85" s="221"/>
      <c r="ER85" s="221"/>
      <c r="ES85" s="221"/>
      <c r="ET85" s="221"/>
      <c r="EU85" s="221"/>
      <c r="EV85" s="221"/>
      <c r="EW85" s="221"/>
      <c r="EX85" s="221"/>
      <c r="EY85" s="221"/>
      <c r="EZ85" s="221"/>
      <c r="FA85" s="221"/>
      <c r="FB85" s="221"/>
      <c r="FC85" s="228"/>
    </row>
    <row r="86" spans="1:159" s="130" customFormat="1" ht="12.75" customHeight="1">
      <c r="A86" s="156">
        <v>84</v>
      </c>
      <c r="B86" s="157">
        <v>5</v>
      </c>
      <c r="C86" s="158" t="s">
        <v>197</v>
      </c>
      <c r="D86" s="159" t="s">
        <v>305</v>
      </c>
      <c r="E86" s="160">
        <v>1</v>
      </c>
      <c r="F86" s="160">
        <v>1</v>
      </c>
      <c r="G86" s="161">
        <v>1</v>
      </c>
      <c r="H86" s="162">
        <v>0</v>
      </c>
      <c r="I86" s="163" t="s">
        <v>3</v>
      </c>
      <c r="J86" s="164" t="s">
        <v>6</v>
      </c>
      <c r="K86" s="165">
        <v>35.5</v>
      </c>
      <c r="L86" s="166"/>
      <c r="M86" s="166"/>
      <c r="N86" s="165">
        <v>1035</v>
      </c>
      <c r="O86" s="165"/>
      <c r="P86" s="165"/>
      <c r="Q86" s="167">
        <f>(CONCATENATE(segédtábla!S69))</f>
      </c>
      <c r="R86" s="167"/>
      <c r="S86" s="168">
        <f>SUM(segédtábla!U54)</f>
        <v>73.95</v>
      </c>
      <c r="T86" s="167">
        <f>(CONCATENATE(segédtábla!V54))</f>
      </c>
      <c r="U86" s="167" t="str">
        <f>(CONCATENATE(segédtábla!W54))</f>
        <v>1,3</v>
      </c>
      <c r="V86" s="168">
        <f>SUM(segédtábla!X54)</f>
        <v>96.135</v>
      </c>
      <c r="W86" s="169"/>
      <c r="X86" s="170">
        <f>SUM(segédtábla!Z54)</f>
        <v>96.135</v>
      </c>
      <c r="Y86" s="169"/>
      <c r="Z86" s="169"/>
      <c r="AA86" s="169"/>
      <c r="AB86" s="171"/>
      <c r="AC86" s="172"/>
      <c r="AD86" s="169">
        <v>1</v>
      </c>
      <c r="AE86" s="169">
        <v>2</v>
      </c>
      <c r="AF86" s="169">
        <v>74</v>
      </c>
      <c r="AG86" s="169" t="s">
        <v>151</v>
      </c>
      <c r="AH86" s="173">
        <v>0</v>
      </c>
      <c r="AI86" s="227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>
        <f>X86</f>
        <v>96.135</v>
      </c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1"/>
      <c r="DY86" s="221"/>
      <c r="DZ86" s="221"/>
      <c r="EA86" s="221"/>
      <c r="EB86" s="221"/>
      <c r="EC86" s="221"/>
      <c r="ED86" s="221"/>
      <c r="EE86" s="221"/>
      <c r="EF86" s="221"/>
      <c r="EG86" s="221"/>
      <c r="EH86" s="221"/>
      <c r="EI86" s="221"/>
      <c r="EJ86" s="221"/>
      <c r="EK86" s="221"/>
      <c r="EL86" s="221"/>
      <c r="EM86" s="221"/>
      <c r="EN86" s="221"/>
      <c r="EO86" s="221"/>
      <c r="EP86" s="221"/>
      <c r="EQ86" s="221"/>
      <c r="ER86" s="221"/>
      <c r="ES86" s="221"/>
      <c r="ET86" s="221"/>
      <c r="EU86" s="221"/>
      <c r="EV86" s="221"/>
      <c r="EW86" s="221"/>
      <c r="EX86" s="221"/>
      <c r="EY86" s="221"/>
      <c r="EZ86" s="221"/>
      <c r="FA86" s="221"/>
      <c r="FB86" s="221"/>
      <c r="FC86" s="228"/>
    </row>
    <row r="87" spans="1:159" s="229" customFormat="1" ht="12.75" customHeight="1">
      <c r="A87" s="156">
        <v>85</v>
      </c>
      <c r="B87" s="157">
        <v>5</v>
      </c>
      <c r="C87" s="158" t="s">
        <v>346</v>
      </c>
      <c r="D87" s="226" t="s">
        <v>347</v>
      </c>
      <c r="E87" s="160">
        <v>1</v>
      </c>
      <c r="F87" s="160">
        <v>1</v>
      </c>
      <c r="G87" s="161">
        <v>0</v>
      </c>
      <c r="H87" s="162">
        <v>0</v>
      </c>
      <c r="I87" s="163" t="s">
        <v>3</v>
      </c>
      <c r="J87" s="164"/>
      <c r="K87" s="165">
        <v>20.9</v>
      </c>
      <c r="L87" s="166"/>
      <c r="M87" s="166"/>
      <c r="N87" s="165">
        <v>541</v>
      </c>
      <c r="O87" s="165"/>
      <c r="P87" s="165"/>
      <c r="Q87" s="167"/>
      <c r="R87" s="167"/>
      <c r="S87" s="168">
        <v>42.17</v>
      </c>
      <c r="T87" s="167">
        <v>1</v>
      </c>
      <c r="U87" s="167"/>
      <c r="V87" s="168">
        <v>42.17</v>
      </c>
      <c r="W87" s="169"/>
      <c r="X87" s="170">
        <v>42.2</v>
      </c>
      <c r="Y87" s="169"/>
      <c r="Z87" s="169"/>
      <c r="AA87" s="169"/>
      <c r="AB87" s="171"/>
      <c r="AC87" s="172"/>
      <c r="AD87" s="169">
        <v>1</v>
      </c>
      <c r="AE87" s="169">
        <v>1</v>
      </c>
      <c r="AF87" s="169">
        <v>42</v>
      </c>
      <c r="AG87" s="169" t="s">
        <v>242</v>
      </c>
      <c r="AH87" s="173">
        <v>0</v>
      </c>
      <c r="AI87" s="227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1"/>
      <c r="DY87" s="221"/>
      <c r="DZ87" s="221"/>
      <c r="EA87" s="221"/>
      <c r="EB87" s="221"/>
      <c r="EC87" s="221"/>
      <c r="ED87" s="221"/>
      <c r="EE87" s="221"/>
      <c r="EF87" s="221"/>
      <c r="EG87" s="221"/>
      <c r="EH87" s="221"/>
      <c r="EI87" s="221"/>
      <c r="EJ87" s="221"/>
      <c r="EK87" s="221"/>
      <c r="EL87" s="221"/>
      <c r="EM87" s="221"/>
      <c r="EN87" s="221"/>
      <c r="EO87" s="221"/>
      <c r="EP87" s="221"/>
      <c r="EQ87" s="221"/>
      <c r="ER87" s="221"/>
      <c r="ES87" s="221"/>
      <c r="ET87" s="221">
        <f>X87</f>
        <v>42.2</v>
      </c>
      <c r="EU87" s="221"/>
      <c r="EV87" s="221"/>
      <c r="EW87" s="221"/>
      <c r="EX87" s="221"/>
      <c r="EY87" s="221"/>
      <c r="EZ87" s="221"/>
      <c r="FA87" s="221"/>
      <c r="FB87" s="221"/>
      <c r="FC87" s="228"/>
    </row>
    <row r="88" spans="1:159" s="130" customFormat="1" ht="12.75" customHeight="1">
      <c r="A88" s="156">
        <v>86</v>
      </c>
      <c r="B88" s="157">
        <v>5</v>
      </c>
      <c r="C88" s="158" t="s">
        <v>254</v>
      </c>
      <c r="D88" s="159" t="s">
        <v>306</v>
      </c>
      <c r="E88" s="160">
        <v>1</v>
      </c>
      <c r="F88" s="160">
        <v>1</v>
      </c>
      <c r="G88" s="161">
        <v>0</v>
      </c>
      <c r="H88" s="162">
        <v>0</v>
      </c>
      <c r="I88" s="163" t="s">
        <v>3</v>
      </c>
      <c r="J88" s="164">
        <f>CONCATENATE(segédtábla!I70,"",segédtábla!J70)</f>
      </c>
      <c r="K88" s="165">
        <v>23</v>
      </c>
      <c r="L88" s="166"/>
      <c r="M88" s="166"/>
      <c r="N88" s="165">
        <v>720</v>
      </c>
      <c r="O88" s="165"/>
      <c r="P88" s="165"/>
      <c r="Q88" s="167">
        <f>(CONCATENATE(segédtábla!S70))</f>
      </c>
      <c r="R88" s="167"/>
      <c r="S88" s="168">
        <f>SUM(segédtábla!U55)</f>
        <v>48.9</v>
      </c>
      <c r="T88" s="167" t="str">
        <f>(CONCATENATE(segédtábla!V55))</f>
        <v>1</v>
      </c>
      <c r="U88" s="167">
        <f>(CONCATENATE(segédtábla!W55))</f>
      </c>
      <c r="V88" s="168">
        <f>SUM(segédtábla!X55)</f>
        <v>48.9</v>
      </c>
      <c r="W88" s="169"/>
      <c r="X88" s="170">
        <f>SUM(segédtábla!Z55)</f>
        <v>48.9</v>
      </c>
      <c r="Y88" s="169"/>
      <c r="Z88" s="169"/>
      <c r="AA88" s="169"/>
      <c r="AB88" s="171"/>
      <c r="AC88" s="172"/>
      <c r="AD88" s="169">
        <v>1</v>
      </c>
      <c r="AE88" s="169">
        <v>2</v>
      </c>
      <c r="AF88" s="169">
        <v>48</v>
      </c>
      <c r="AG88" s="169" t="s">
        <v>196</v>
      </c>
      <c r="AH88" s="173">
        <v>0</v>
      </c>
      <c r="AI88" s="227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>
        <f>X88</f>
        <v>48.9</v>
      </c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1"/>
      <c r="EH88" s="221"/>
      <c r="EI88" s="221"/>
      <c r="EJ88" s="221"/>
      <c r="EK88" s="221"/>
      <c r="EL88" s="221"/>
      <c r="EM88" s="221"/>
      <c r="EN88" s="221"/>
      <c r="EO88" s="221"/>
      <c r="EP88" s="221"/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8"/>
    </row>
    <row r="89" spans="1:159" s="130" customFormat="1" ht="12.75" customHeight="1">
      <c r="A89" s="156">
        <v>87</v>
      </c>
      <c r="B89" s="157">
        <v>5</v>
      </c>
      <c r="C89" s="158" t="s">
        <v>236</v>
      </c>
      <c r="D89" s="159" t="s">
        <v>319</v>
      </c>
      <c r="E89" s="160">
        <v>1</v>
      </c>
      <c r="F89" s="160">
        <v>3</v>
      </c>
      <c r="G89" s="161">
        <v>1</v>
      </c>
      <c r="H89" s="162">
        <v>0</v>
      </c>
      <c r="I89" s="163" t="s">
        <v>15</v>
      </c>
      <c r="J89" s="164" t="s">
        <v>279</v>
      </c>
      <c r="K89" s="165">
        <v>75</v>
      </c>
      <c r="L89" s="166"/>
      <c r="M89" s="166"/>
      <c r="N89" s="165">
        <v>350</v>
      </c>
      <c r="O89" s="165"/>
      <c r="P89" s="165"/>
      <c r="Q89" s="167"/>
      <c r="R89" s="167"/>
      <c r="S89" s="168">
        <v>44.5</v>
      </c>
      <c r="T89" s="167">
        <v>1</v>
      </c>
      <c r="U89" s="167"/>
      <c r="V89" s="168">
        <v>44.5</v>
      </c>
      <c r="W89" s="169"/>
      <c r="X89" s="170">
        <v>44.5</v>
      </c>
      <c r="Y89" s="169"/>
      <c r="Z89" s="169"/>
      <c r="AA89" s="169"/>
      <c r="AB89" s="171"/>
      <c r="AC89" s="172"/>
      <c r="AD89" s="169">
        <v>1</v>
      </c>
      <c r="AE89" s="169">
        <v>2</v>
      </c>
      <c r="AF89" s="169">
        <v>40</v>
      </c>
      <c r="AG89" s="169" t="s">
        <v>151</v>
      </c>
      <c r="AH89" s="173">
        <v>0</v>
      </c>
      <c r="AI89" s="227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>
        <f>X89</f>
        <v>44.5</v>
      </c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21"/>
      <c r="DX89" s="221"/>
      <c r="DY89" s="221"/>
      <c r="DZ89" s="221"/>
      <c r="EA89" s="221"/>
      <c r="EB89" s="221"/>
      <c r="EC89" s="221"/>
      <c r="ED89" s="221"/>
      <c r="EE89" s="221"/>
      <c r="EF89" s="221"/>
      <c r="EG89" s="221"/>
      <c r="EH89" s="221"/>
      <c r="EI89" s="221"/>
      <c r="EJ89" s="221"/>
      <c r="EK89" s="221"/>
      <c r="EL89" s="221"/>
      <c r="EM89" s="221"/>
      <c r="EN89" s="221"/>
      <c r="EO89" s="221"/>
      <c r="EP89" s="221"/>
      <c r="EQ89" s="221"/>
      <c r="ER89" s="221"/>
      <c r="ES89" s="221"/>
      <c r="ET89" s="221"/>
      <c r="EU89" s="221"/>
      <c r="EV89" s="221"/>
      <c r="EW89" s="221"/>
      <c r="EX89" s="221"/>
      <c r="EY89" s="221"/>
      <c r="EZ89" s="221"/>
      <c r="FA89" s="221"/>
      <c r="FB89" s="221"/>
      <c r="FC89" s="228"/>
    </row>
    <row r="90" spans="1:159" s="130" customFormat="1" ht="12.75" customHeight="1">
      <c r="A90" s="156">
        <v>88</v>
      </c>
      <c r="B90" s="157">
        <v>5</v>
      </c>
      <c r="C90" s="158" t="s">
        <v>163</v>
      </c>
      <c r="D90" s="159" t="s">
        <v>320</v>
      </c>
      <c r="E90" s="160">
        <v>1</v>
      </c>
      <c r="F90" s="160">
        <v>1</v>
      </c>
      <c r="G90" s="161">
        <v>1</v>
      </c>
      <c r="H90" s="162">
        <v>0</v>
      </c>
      <c r="I90" s="163" t="s">
        <v>3</v>
      </c>
      <c r="J90" s="164" t="s">
        <v>6</v>
      </c>
      <c r="K90" s="165">
        <v>27.3</v>
      </c>
      <c r="L90" s="166"/>
      <c r="M90" s="166"/>
      <c r="N90" s="165">
        <v>960</v>
      </c>
      <c r="O90" s="165"/>
      <c r="P90" s="165"/>
      <c r="Q90" s="167"/>
      <c r="R90" s="167"/>
      <c r="S90" s="168">
        <v>60.15</v>
      </c>
      <c r="T90" s="167"/>
      <c r="U90" s="167">
        <v>1.3</v>
      </c>
      <c r="V90" s="168">
        <v>78.2</v>
      </c>
      <c r="W90" s="169"/>
      <c r="X90" s="170">
        <v>78.2</v>
      </c>
      <c r="Y90" s="169"/>
      <c r="Z90" s="169"/>
      <c r="AA90" s="169"/>
      <c r="AB90" s="171"/>
      <c r="AC90" s="172"/>
      <c r="AD90" s="169">
        <v>1</v>
      </c>
      <c r="AE90" s="169">
        <v>2</v>
      </c>
      <c r="AF90" s="169">
        <v>60</v>
      </c>
      <c r="AG90" s="169" t="s">
        <v>151</v>
      </c>
      <c r="AH90" s="173">
        <v>5</v>
      </c>
      <c r="AI90" s="227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>
        <f>X90+AH90</f>
        <v>83.2</v>
      </c>
      <c r="CR90" s="221"/>
      <c r="CS90" s="221"/>
      <c r="CT90" s="221"/>
      <c r="CU90" s="221"/>
      <c r="CV90" s="221"/>
      <c r="CW90" s="221"/>
      <c r="CX90" s="221"/>
      <c r="CY90" s="221"/>
      <c r="CZ90" s="221"/>
      <c r="DA90" s="221"/>
      <c r="DB90" s="221"/>
      <c r="DC90" s="221"/>
      <c r="DD90" s="221"/>
      <c r="DE90" s="221"/>
      <c r="DF90" s="221"/>
      <c r="DG90" s="221"/>
      <c r="DH90" s="221"/>
      <c r="DI90" s="221"/>
      <c r="DJ90" s="221"/>
      <c r="DK90" s="221"/>
      <c r="DL90" s="221"/>
      <c r="DM90" s="221"/>
      <c r="DN90" s="221"/>
      <c r="DO90" s="221"/>
      <c r="DP90" s="221"/>
      <c r="DQ90" s="221"/>
      <c r="DR90" s="221"/>
      <c r="DS90" s="221"/>
      <c r="DT90" s="221"/>
      <c r="DU90" s="221"/>
      <c r="DV90" s="221"/>
      <c r="DW90" s="221"/>
      <c r="DX90" s="221"/>
      <c r="DY90" s="221"/>
      <c r="DZ90" s="221"/>
      <c r="EA90" s="221"/>
      <c r="EB90" s="221"/>
      <c r="EC90" s="221"/>
      <c r="ED90" s="221"/>
      <c r="EE90" s="221"/>
      <c r="EF90" s="221"/>
      <c r="EG90" s="221"/>
      <c r="EH90" s="221"/>
      <c r="EI90" s="221"/>
      <c r="EJ90" s="221"/>
      <c r="EK90" s="221"/>
      <c r="EL90" s="221"/>
      <c r="EM90" s="221"/>
      <c r="EN90" s="221"/>
      <c r="EO90" s="221"/>
      <c r="EP90" s="221"/>
      <c r="EQ90" s="221"/>
      <c r="ER90" s="221"/>
      <c r="ES90" s="221"/>
      <c r="ET90" s="221"/>
      <c r="EU90" s="221"/>
      <c r="EV90" s="221"/>
      <c r="EW90" s="221"/>
      <c r="EX90" s="221"/>
      <c r="EY90" s="221"/>
      <c r="EZ90" s="221"/>
      <c r="FA90" s="221"/>
      <c r="FB90" s="221"/>
      <c r="FC90" s="228"/>
    </row>
    <row r="91" spans="1:159" s="130" customFormat="1" ht="12.75" customHeight="1">
      <c r="A91" s="156">
        <v>89</v>
      </c>
      <c r="B91" s="157">
        <v>5</v>
      </c>
      <c r="C91" s="158" t="s">
        <v>321</v>
      </c>
      <c r="D91" s="159" t="s">
        <v>322</v>
      </c>
      <c r="E91" s="160">
        <v>1</v>
      </c>
      <c r="F91" s="160">
        <v>1</v>
      </c>
      <c r="G91" s="161">
        <v>0</v>
      </c>
      <c r="H91" s="162">
        <v>0</v>
      </c>
      <c r="I91" s="163" t="s">
        <v>3</v>
      </c>
      <c r="J91" s="164"/>
      <c r="K91" s="165">
        <v>28</v>
      </c>
      <c r="L91" s="166"/>
      <c r="M91" s="166"/>
      <c r="N91" s="165">
        <v>1050</v>
      </c>
      <c r="O91" s="165"/>
      <c r="P91" s="165"/>
      <c r="Q91" s="167"/>
      <c r="R91" s="167"/>
      <c r="S91" s="168">
        <v>63</v>
      </c>
      <c r="T91" s="167">
        <v>1</v>
      </c>
      <c r="U91" s="167"/>
      <c r="V91" s="168">
        <v>63</v>
      </c>
      <c r="W91" s="169"/>
      <c r="X91" s="170">
        <v>63</v>
      </c>
      <c r="Y91" s="169"/>
      <c r="Z91" s="169"/>
      <c r="AA91" s="169"/>
      <c r="AB91" s="171"/>
      <c r="AC91" s="172"/>
      <c r="AD91" s="169">
        <v>1</v>
      </c>
      <c r="AE91" s="169">
        <v>2</v>
      </c>
      <c r="AF91" s="169">
        <v>63</v>
      </c>
      <c r="AG91" s="169" t="s">
        <v>151</v>
      </c>
      <c r="AH91" s="173">
        <v>0</v>
      </c>
      <c r="AI91" s="227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>
        <f>X91</f>
        <v>63</v>
      </c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  <c r="DU91" s="221"/>
      <c r="DV91" s="221"/>
      <c r="DW91" s="221"/>
      <c r="DX91" s="221"/>
      <c r="DY91" s="221"/>
      <c r="DZ91" s="221"/>
      <c r="EA91" s="221"/>
      <c r="EB91" s="221"/>
      <c r="EC91" s="221"/>
      <c r="ED91" s="221"/>
      <c r="EE91" s="221"/>
      <c r="EF91" s="221"/>
      <c r="EG91" s="221"/>
      <c r="EH91" s="221"/>
      <c r="EI91" s="221"/>
      <c r="EJ91" s="221"/>
      <c r="EK91" s="221"/>
      <c r="EL91" s="221"/>
      <c r="EM91" s="221"/>
      <c r="EN91" s="221"/>
      <c r="EO91" s="221"/>
      <c r="EP91" s="221"/>
      <c r="EQ91" s="221"/>
      <c r="ER91" s="221"/>
      <c r="ES91" s="221"/>
      <c r="ET91" s="221"/>
      <c r="EU91" s="221"/>
      <c r="EV91" s="221"/>
      <c r="EW91" s="221"/>
      <c r="EX91" s="221"/>
      <c r="EY91" s="221"/>
      <c r="EZ91" s="221"/>
      <c r="FA91" s="221"/>
      <c r="FB91" s="221"/>
      <c r="FC91" s="228"/>
    </row>
    <row r="92" spans="1:159" s="229" customFormat="1" ht="12.75" customHeight="1">
      <c r="A92" s="156">
        <v>90</v>
      </c>
      <c r="B92" s="157">
        <v>5</v>
      </c>
      <c r="C92" s="158" t="s">
        <v>231</v>
      </c>
      <c r="D92" s="226" t="s">
        <v>348</v>
      </c>
      <c r="E92" s="160">
        <v>1</v>
      </c>
      <c r="F92" s="160">
        <v>1</v>
      </c>
      <c r="G92" s="161">
        <v>0</v>
      </c>
      <c r="H92" s="162">
        <v>0</v>
      </c>
      <c r="I92" s="163" t="s">
        <v>3</v>
      </c>
      <c r="J92" s="164"/>
      <c r="K92" s="165">
        <v>22.7</v>
      </c>
      <c r="L92" s="166"/>
      <c r="M92" s="166"/>
      <c r="N92" s="165">
        <v>486</v>
      </c>
      <c r="O92" s="165"/>
      <c r="P92" s="165"/>
      <c r="Q92" s="167"/>
      <c r="R92" s="167"/>
      <c r="S92" s="168">
        <v>43.77</v>
      </c>
      <c r="T92" s="167">
        <v>1</v>
      </c>
      <c r="U92" s="167"/>
      <c r="V92" s="168">
        <v>43.77</v>
      </c>
      <c r="W92" s="169"/>
      <c r="X92" s="170">
        <v>43.8</v>
      </c>
      <c r="Y92" s="169"/>
      <c r="Z92" s="169"/>
      <c r="AA92" s="169"/>
      <c r="AB92" s="171"/>
      <c r="AC92" s="172"/>
      <c r="AD92" s="169">
        <v>1</v>
      </c>
      <c r="AE92" s="169">
        <v>1</v>
      </c>
      <c r="AF92" s="169">
        <v>44</v>
      </c>
      <c r="AG92" s="169" t="s">
        <v>242</v>
      </c>
      <c r="AH92" s="173">
        <v>0</v>
      </c>
      <c r="AI92" s="227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1"/>
      <c r="EH92" s="221"/>
      <c r="EI92" s="221"/>
      <c r="EJ92" s="221"/>
      <c r="EK92" s="221"/>
      <c r="EL92" s="221"/>
      <c r="EM92" s="221"/>
      <c r="EN92" s="221"/>
      <c r="EO92" s="221"/>
      <c r="EP92" s="221"/>
      <c r="EQ92" s="221"/>
      <c r="ER92" s="221"/>
      <c r="ES92" s="221"/>
      <c r="ET92" s="221">
        <f>X92</f>
        <v>43.8</v>
      </c>
      <c r="EU92" s="221"/>
      <c r="EV92" s="221"/>
      <c r="EW92" s="221"/>
      <c r="EX92" s="221"/>
      <c r="EY92" s="221"/>
      <c r="EZ92" s="221"/>
      <c r="FA92" s="221"/>
      <c r="FB92" s="221"/>
      <c r="FC92" s="228"/>
    </row>
    <row r="93" spans="1:159" s="229" customFormat="1" ht="12.75" customHeight="1">
      <c r="A93" s="156">
        <v>91</v>
      </c>
      <c r="B93" s="157">
        <v>5</v>
      </c>
      <c r="C93" s="158" t="s">
        <v>323</v>
      </c>
      <c r="D93" s="226" t="s">
        <v>324</v>
      </c>
      <c r="E93" s="160">
        <v>4</v>
      </c>
      <c r="F93" s="160">
        <v>2</v>
      </c>
      <c r="G93" s="161">
        <v>0</v>
      </c>
      <c r="H93" s="162">
        <v>0</v>
      </c>
      <c r="I93" s="163" t="s">
        <v>404</v>
      </c>
      <c r="J93" s="164" t="s">
        <v>416</v>
      </c>
      <c r="K93" s="165"/>
      <c r="L93" s="166"/>
      <c r="M93" s="166"/>
      <c r="N93" s="165"/>
      <c r="O93" s="165"/>
      <c r="P93" s="165"/>
      <c r="Q93" s="167"/>
      <c r="R93" s="167"/>
      <c r="S93" s="168"/>
      <c r="T93" s="167"/>
      <c r="U93" s="167"/>
      <c r="V93" s="168"/>
      <c r="W93" s="169"/>
      <c r="X93" s="170"/>
      <c r="Y93" s="169"/>
      <c r="Z93" s="169"/>
      <c r="AA93" s="169"/>
      <c r="AB93" s="171"/>
      <c r="AC93" s="172"/>
      <c r="AD93" s="169">
        <v>15</v>
      </c>
      <c r="AE93" s="169">
        <v>24</v>
      </c>
      <c r="AF93" s="169"/>
      <c r="AG93" s="169"/>
      <c r="AH93" s="173"/>
      <c r="AI93" s="227"/>
      <c r="AJ93" s="220"/>
      <c r="AK93" s="220"/>
      <c r="AL93" s="220"/>
      <c r="AM93" s="220"/>
      <c r="AN93" s="220"/>
      <c r="AO93" s="220"/>
      <c r="AP93" s="220">
        <v>273</v>
      </c>
      <c r="AQ93" s="220"/>
      <c r="AR93" s="220"/>
      <c r="AS93" s="220"/>
      <c r="AT93" s="220"/>
      <c r="AU93" s="220"/>
      <c r="AV93" s="220"/>
      <c r="AW93" s="220"/>
      <c r="AX93" s="220"/>
      <c r="AY93" s="220">
        <v>352</v>
      </c>
      <c r="AZ93" s="220"/>
      <c r="BA93" s="220"/>
      <c r="BB93" s="220"/>
      <c r="BC93" s="220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>
        <v>305</v>
      </c>
      <c r="BP93" s="221"/>
      <c r="BQ93" s="221"/>
      <c r="BR93" s="221"/>
      <c r="BS93" s="221"/>
      <c r="BT93" s="221"/>
      <c r="BU93" s="221"/>
      <c r="BV93" s="221"/>
      <c r="BW93" s="221"/>
      <c r="BX93" s="221"/>
      <c r="BY93" s="221">
        <v>289</v>
      </c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>
        <v>272</v>
      </c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>
        <v>132</v>
      </c>
      <c r="DB93" s="221">
        <v>132</v>
      </c>
      <c r="DC93" s="221">
        <v>258</v>
      </c>
      <c r="DD93" s="221"/>
      <c r="DE93" s="221"/>
      <c r="DF93" s="221"/>
      <c r="DG93" s="221">
        <v>152</v>
      </c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>
        <v>297</v>
      </c>
      <c r="DV93" s="221">
        <v>132</v>
      </c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>
        <v>194</v>
      </c>
      <c r="EJ93" s="221">
        <v>132</v>
      </c>
      <c r="EK93" s="221"/>
      <c r="EL93" s="221"/>
      <c r="EM93" s="221"/>
      <c r="EN93" s="221">
        <v>132</v>
      </c>
      <c r="EO93" s="221">
        <v>276</v>
      </c>
      <c r="EP93" s="221">
        <v>276</v>
      </c>
      <c r="EQ93" s="221"/>
      <c r="ER93" s="221"/>
      <c r="ES93" s="221"/>
      <c r="ET93" s="221"/>
      <c r="EU93" s="221"/>
      <c r="EV93" s="221"/>
      <c r="EW93" s="221"/>
      <c r="EX93" s="221"/>
      <c r="EY93" s="221"/>
      <c r="EZ93" s="221"/>
      <c r="FA93" s="221"/>
      <c r="FB93" s="221"/>
      <c r="FC93" s="228"/>
    </row>
    <row r="94" spans="1:159" s="229" customFormat="1" ht="12.75" customHeight="1">
      <c r="A94" s="156">
        <v>92</v>
      </c>
      <c r="B94" s="157">
        <v>4</v>
      </c>
      <c r="C94" s="158" t="s">
        <v>254</v>
      </c>
      <c r="D94" s="226" t="s">
        <v>384</v>
      </c>
      <c r="E94" s="160">
        <v>1</v>
      </c>
      <c r="F94" s="160">
        <v>1</v>
      </c>
      <c r="G94" s="161">
        <v>0</v>
      </c>
      <c r="H94" s="162">
        <v>0</v>
      </c>
      <c r="I94" s="163" t="s">
        <v>3</v>
      </c>
      <c r="J94" s="164"/>
      <c r="K94" s="165">
        <v>14</v>
      </c>
      <c r="L94" s="166"/>
      <c r="M94" s="166"/>
      <c r="N94" s="165">
        <v>400</v>
      </c>
      <c r="O94" s="165"/>
      <c r="P94" s="165"/>
      <c r="Q94" s="167"/>
      <c r="R94" s="167"/>
      <c r="S94" s="168">
        <v>29</v>
      </c>
      <c r="T94" s="167">
        <v>1</v>
      </c>
      <c r="U94" s="167"/>
      <c r="V94" s="168">
        <v>29</v>
      </c>
      <c r="W94" s="169"/>
      <c r="X94" s="170">
        <v>29</v>
      </c>
      <c r="Y94" s="169"/>
      <c r="Z94" s="169"/>
      <c r="AA94" s="169"/>
      <c r="AB94" s="171"/>
      <c r="AC94" s="172"/>
      <c r="AD94" s="169">
        <v>1</v>
      </c>
      <c r="AE94" s="169">
        <v>1</v>
      </c>
      <c r="AF94" s="169">
        <v>29</v>
      </c>
      <c r="AG94" s="169" t="s">
        <v>167</v>
      </c>
      <c r="AH94" s="173">
        <v>5</v>
      </c>
      <c r="AI94" s="227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>
        <f>X94+AH94</f>
        <v>34</v>
      </c>
      <c r="DX94" s="221"/>
      <c r="DY94" s="221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1"/>
      <c r="EP94" s="221"/>
      <c r="EQ94" s="221"/>
      <c r="ER94" s="221"/>
      <c r="ES94" s="221"/>
      <c r="ET94" s="221"/>
      <c r="EU94" s="221"/>
      <c r="EV94" s="221"/>
      <c r="EW94" s="221"/>
      <c r="EX94" s="221"/>
      <c r="EY94" s="221"/>
      <c r="EZ94" s="221"/>
      <c r="FA94" s="221"/>
      <c r="FB94" s="221"/>
      <c r="FC94" s="228"/>
    </row>
    <row r="95" spans="1:159" s="229" customFormat="1" ht="12.75" customHeight="1">
      <c r="A95" s="156">
        <v>93</v>
      </c>
      <c r="B95" s="157">
        <v>4</v>
      </c>
      <c r="C95" s="158" t="s">
        <v>171</v>
      </c>
      <c r="D95" s="226" t="s">
        <v>385</v>
      </c>
      <c r="E95" s="160">
        <v>1</v>
      </c>
      <c r="F95" s="160">
        <v>1</v>
      </c>
      <c r="G95" s="161">
        <v>0</v>
      </c>
      <c r="H95" s="162">
        <v>0</v>
      </c>
      <c r="I95" s="163" t="s">
        <v>3</v>
      </c>
      <c r="J95" s="164"/>
      <c r="K95" s="165">
        <v>13</v>
      </c>
      <c r="L95" s="166"/>
      <c r="M95" s="166"/>
      <c r="N95" s="165">
        <v>100</v>
      </c>
      <c r="O95" s="165"/>
      <c r="P95" s="165"/>
      <c r="Q95" s="167"/>
      <c r="R95" s="167"/>
      <c r="S95" s="168">
        <v>21.5</v>
      </c>
      <c r="T95" s="167">
        <v>1</v>
      </c>
      <c r="U95" s="167"/>
      <c r="V95" s="168">
        <v>21.5</v>
      </c>
      <c r="W95" s="169"/>
      <c r="X95" s="170">
        <v>21.5</v>
      </c>
      <c r="Y95" s="169"/>
      <c r="Z95" s="169"/>
      <c r="AA95" s="169"/>
      <c r="AB95" s="171"/>
      <c r="AC95" s="172"/>
      <c r="AD95" s="169">
        <v>15</v>
      </c>
      <c r="AE95" s="169">
        <v>23</v>
      </c>
      <c r="AF95" s="169">
        <v>22</v>
      </c>
      <c r="AG95" s="169" t="s">
        <v>179</v>
      </c>
      <c r="AH95" s="173">
        <v>5</v>
      </c>
      <c r="AI95" s="227"/>
      <c r="AJ95" s="220"/>
      <c r="AK95" s="220"/>
      <c r="AL95" s="220"/>
      <c r="AM95" s="220">
        <f>X95</f>
        <v>21.5</v>
      </c>
      <c r="AN95" s="220"/>
      <c r="AO95" s="220"/>
      <c r="AP95" s="220"/>
      <c r="AQ95" s="220"/>
      <c r="AR95" s="220"/>
      <c r="AS95" s="220"/>
      <c r="AT95" s="220">
        <f>X95</f>
        <v>21.5</v>
      </c>
      <c r="AU95" s="220">
        <f>X95</f>
        <v>21.5</v>
      </c>
      <c r="AV95" s="220"/>
      <c r="AW95" s="220"/>
      <c r="AX95" s="220">
        <f>X95</f>
        <v>21.5</v>
      </c>
      <c r="AY95" s="220"/>
      <c r="AZ95" s="220"/>
      <c r="BA95" s="220"/>
      <c r="BB95" s="220"/>
      <c r="BC95" s="220"/>
      <c r="BD95" s="221"/>
      <c r="BE95" s="221"/>
      <c r="BF95" s="221"/>
      <c r="BG95" s="221"/>
      <c r="BH95" s="221">
        <f>X95</f>
        <v>21.5</v>
      </c>
      <c r="BI95" s="221"/>
      <c r="BJ95" s="221">
        <f>X95</f>
        <v>21.5</v>
      </c>
      <c r="BK95" s="221"/>
      <c r="BL95" s="221"/>
      <c r="BM95" s="221">
        <f>X95</f>
        <v>21.5</v>
      </c>
      <c r="BN95" s="221">
        <f>X95</f>
        <v>21.5</v>
      </c>
      <c r="BO95" s="221"/>
      <c r="BP95" s="221"/>
      <c r="BQ95" s="221"/>
      <c r="BR95" s="221"/>
      <c r="BS95" s="221"/>
      <c r="BT95" s="221">
        <f>X95</f>
        <v>21.5</v>
      </c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>
        <f>X95+AH95</f>
        <v>26.5</v>
      </c>
      <c r="CK95" s="221"/>
      <c r="CL95" s="221"/>
      <c r="CM95" s="221"/>
      <c r="CN95" s="221"/>
      <c r="CO95" s="221"/>
      <c r="CP95" s="221">
        <f>X95</f>
        <v>21.5</v>
      </c>
      <c r="CQ95" s="221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>
        <f>X95</f>
        <v>21.5</v>
      </c>
      <c r="DG95" s="221">
        <f>X95</f>
        <v>21.5</v>
      </c>
      <c r="DH95" s="221">
        <f>X95</f>
        <v>21.5</v>
      </c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1"/>
      <c r="EH95" s="221"/>
      <c r="EI95" s="221"/>
      <c r="EJ95" s="221"/>
      <c r="EK95" s="221"/>
      <c r="EL95" s="221"/>
      <c r="EM95" s="221"/>
      <c r="EN95" s="221"/>
      <c r="EO95" s="221"/>
      <c r="EP95" s="221"/>
      <c r="EQ95" s="221"/>
      <c r="ER95" s="221"/>
      <c r="ES95" s="221"/>
      <c r="ET95" s="221"/>
      <c r="EU95" s="221"/>
      <c r="EV95" s="221"/>
      <c r="EW95" s="221"/>
      <c r="EX95" s="221"/>
      <c r="EY95" s="221"/>
      <c r="EZ95" s="221"/>
      <c r="FA95" s="221">
        <f>X95</f>
        <v>21.5</v>
      </c>
      <c r="FB95" s="221"/>
      <c r="FC95" s="228"/>
    </row>
    <row r="96" spans="1:159" s="229" customFormat="1" ht="12.75" customHeight="1">
      <c r="A96" s="156">
        <v>94</v>
      </c>
      <c r="B96" s="157">
        <v>5</v>
      </c>
      <c r="C96" s="158" t="s">
        <v>64</v>
      </c>
      <c r="D96" s="226" t="s">
        <v>386</v>
      </c>
      <c r="E96" s="160">
        <v>1</v>
      </c>
      <c r="F96" s="160">
        <v>1</v>
      </c>
      <c r="G96" s="161">
        <v>0</v>
      </c>
      <c r="H96" s="162">
        <v>0</v>
      </c>
      <c r="I96" s="163" t="s">
        <v>3</v>
      </c>
      <c r="J96" s="164"/>
      <c r="K96" s="165">
        <v>13</v>
      </c>
      <c r="L96" s="166"/>
      <c r="M96" s="166"/>
      <c r="N96" s="165">
        <v>50</v>
      </c>
      <c r="O96" s="165"/>
      <c r="P96" s="165"/>
      <c r="Q96" s="167"/>
      <c r="R96" s="167"/>
      <c r="S96" s="168">
        <v>20.5</v>
      </c>
      <c r="T96" s="167">
        <v>1</v>
      </c>
      <c r="U96" s="167"/>
      <c r="V96" s="168">
        <v>20.5</v>
      </c>
      <c r="W96" s="169"/>
      <c r="X96" s="170">
        <v>20.5</v>
      </c>
      <c r="Y96" s="169"/>
      <c r="Z96" s="169"/>
      <c r="AA96" s="169"/>
      <c r="AB96" s="171"/>
      <c r="AC96" s="172"/>
      <c r="AD96" s="169">
        <v>5</v>
      </c>
      <c r="AE96" s="169">
        <v>5</v>
      </c>
      <c r="AF96" s="169">
        <v>21</v>
      </c>
      <c r="AG96" s="169" t="s">
        <v>179</v>
      </c>
      <c r="AH96" s="173">
        <v>5</v>
      </c>
      <c r="AI96" s="227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>
        <f>X96</f>
        <v>20.5</v>
      </c>
      <c r="AZ96" s="220"/>
      <c r="BA96" s="220"/>
      <c r="BB96" s="220"/>
      <c r="BC96" s="220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>
        <f>X96</f>
        <v>20.5</v>
      </c>
      <c r="BN96" s="221">
        <f>X96</f>
        <v>20.5</v>
      </c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>
        <f>X96</f>
        <v>20.5</v>
      </c>
      <c r="CG96" s="221"/>
      <c r="CH96" s="221"/>
      <c r="CI96" s="221"/>
      <c r="CJ96" s="221">
        <f>X96+AH96</f>
        <v>25.5</v>
      </c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21"/>
      <c r="ES96" s="221"/>
      <c r="ET96" s="221"/>
      <c r="EU96" s="221"/>
      <c r="EV96" s="221"/>
      <c r="EW96" s="221"/>
      <c r="EX96" s="221"/>
      <c r="EY96" s="221"/>
      <c r="EZ96" s="221"/>
      <c r="FA96" s="221"/>
      <c r="FB96" s="221"/>
      <c r="FC96" s="228"/>
    </row>
    <row r="97" spans="1:159" s="130" customFormat="1" ht="12.75" customHeight="1">
      <c r="A97" s="156">
        <v>95</v>
      </c>
      <c r="B97" s="157">
        <v>5</v>
      </c>
      <c r="C97" s="158" t="s">
        <v>173</v>
      </c>
      <c r="D97" s="159" t="s">
        <v>325</v>
      </c>
      <c r="E97" s="160">
        <v>1</v>
      </c>
      <c r="F97" s="160">
        <v>1</v>
      </c>
      <c r="G97" s="161">
        <v>1</v>
      </c>
      <c r="H97" s="162">
        <v>0</v>
      </c>
      <c r="I97" s="163" t="s">
        <v>3</v>
      </c>
      <c r="J97" s="164" t="s">
        <v>6</v>
      </c>
      <c r="K97" s="165">
        <v>29</v>
      </c>
      <c r="L97" s="166"/>
      <c r="M97" s="166"/>
      <c r="N97" s="165">
        <v>770</v>
      </c>
      <c r="O97" s="165"/>
      <c r="P97" s="165"/>
      <c r="Q97" s="167"/>
      <c r="R97" s="167"/>
      <c r="S97" s="168">
        <v>58.9</v>
      </c>
      <c r="T97" s="167"/>
      <c r="U97" s="167">
        <v>1.3</v>
      </c>
      <c r="V97" s="168">
        <v>76.57</v>
      </c>
      <c r="W97" s="169"/>
      <c r="X97" s="170">
        <v>76.6</v>
      </c>
      <c r="Y97" s="169"/>
      <c r="Z97" s="169"/>
      <c r="AA97" s="169"/>
      <c r="AB97" s="171"/>
      <c r="AC97" s="172"/>
      <c r="AD97" s="169">
        <v>1</v>
      </c>
      <c r="AE97" s="169">
        <v>2</v>
      </c>
      <c r="AF97" s="169">
        <v>60</v>
      </c>
      <c r="AG97" s="169" t="s">
        <v>151</v>
      </c>
      <c r="AH97" s="173">
        <v>0</v>
      </c>
      <c r="AI97" s="227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>
        <f>X97</f>
        <v>76.6</v>
      </c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21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8"/>
    </row>
    <row r="98" spans="1:159" s="229" customFormat="1" ht="12.75" customHeight="1">
      <c r="A98" s="156">
        <v>96</v>
      </c>
      <c r="B98" s="157">
        <v>5</v>
      </c>
      <c r="C98" s="158" t="s">
        <v>238</v>
      </c>
      <c r="D98" s="226" t="s">
        <v>387</v>
      </c>
      <c r="E98" s="160">
        <v>1</v>
      </c>
      <c r="F98" s="160">
        <v>1</v>
      </c>
      <c r="G98" s="161">
        <v>0</v>
      </c>
      <c r="H98" s="162">
        <v>0</v>
      </c>
      <c r="I98" s="163" t="s">
        <v>3</v>
      </c>
      <c r="J98" s="164"/>
      <c r="K98" s="165">
        <v>16.4</v>
      </c>
      <c r="L98" s="166"/>
      <c r="M98" s="166"/>
      <c r="N98" s="165">
        <v>320</v>
      </c>
      <c r="O98" s="165"/>
      <c r="P98" s="165"/>
      <c r="Q98" s="167"/>
      <c r="R98" s="167"/>
      <c r="S98" s="168">
        <v>31</v>
      </c>
      <c r="T98" s="167">
        <v>1</v>
      </c>
      <c r="U98" s="167"/>
      <c r="V98" s="168">
        <v>31</v>
      </c>
      <c r="W98" s="169"/>
      <c r="X98" s="170">
        <v>31</v>
      </c>
      <c r="Y98" s="169"/>
      <c r="Z98" s="169"/>
      <c r="AA98" s="169"/>
      <c r="AB98" s="171"/>
      <c r="AC98" s="172"/>
      <c r="AD98" s="169">
        <v>2</v>
      </c>
      <c r="AE98" s="169">
        <v>2</v>
      </c>
      <c r="AF98" s="169">
        <v>31</v>
      </c>
      <c r="AG98" s="169" t="s">
        <v>179</v>
      </c>
      <c r="AH98" s="173">
        <v>0</v>
      </c>
      <c r="AI98" s="227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>
        <f>X98</f>
        <v>31</v>
      </c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1"/>
      <c r="DD98" s="221"/>
      <c r="DE98" s="221"/>
      <c r="DF98" s="221"/>
      <c r="DG98" s="221"/>
      <c r="DH98" s="221"/>
      <c r="DI98" s="221"/>
      <c r="DJ98" s="221"/>
      <c r="DK98" s="221"/>
      <c r="DL98" s="221">
        <f>X98</f>
        <v>31</v>
      </c>
      <c r="DM98" s="221"/>
      <c r="DN98" s="221"/>
      <c r="DO98" s="221"/>
      <c r="DP98" s="221"/>
      <c r="DQ98" s="221"/>
      <c r="DR98" s="221"/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1"/>
      <c r="EH98" s="221"/>
      <c r="EI98" s="221"/>
      <c r="EJ98" s="221"/>
      <c r="EK98" s="221"/>
      <c r="EL98" s="221"/>
      <c r="EM98" s="221"/>
      <c r="EN98" s="221"/>
      <c r="EO98" s="221"/>
      <c r="EP98" s="221"/>
      <c r="EQ98" s="221"/>
      <c r="ER98" s="221"/>
      <c r="ES98" s="221"/>
      <c r="ET98" s="221"/>
      <c r="EU98" s="221"/>
      <c r="EV98" s="221"/>
      <c r="EW98" s="221"/>
      <c r="EX98" s="221"/>
      <c r="EY98" s="221"/>
      <c r="EZ98" s="221"/>
      <c r="FA98" s="221"/>
      <c r="FB98" s="221"/>
      <c r="FC98" s="228"/>
    </row>
    <row r="99" spans="1:159" s="130" customFormat="1" ht="12.75" customHeight="1">
      <c r="A99" s="156">
        <v>97</v>
      </c>
      <c r="B99" s="157">
        <v>5</v>
      </c>
      <c r="C99" s="158" t="s">
        <v>238</v>
      </c>
      <c r="D99" s="159" t="s">
        <v>326</v>
      </c>
      <c r="E99" s="160">
        <v>1</v>
      </c>
      <c r="F99" s="160">
        <v>3</v>
      </c>
      <c r="G99" s="161">
        <v>1</v>
      </c>
      <c r="H99" s="162">
        <v>0</v>
      </c>
      <c r="I99" s="163" t="s">
        <v>15</v>
      </c>
      <c r="J99" s="164" t="s">
        <v>279</v>
      </c>
      <c r="K99" s="165">
        <v>64</v>
      </c>
      <c r="L99" s="166"/>
      <c r="M99" s="166"/>
      <c r="N99" s="165">
        <v>200</v>
      </c>
      <c r="O99" s="165"/>
      <c r="P99" s="165"/>
      <c r="Q99" s="167"/>
      <c r="R99" s="167"/>
      <c r="S99" s="168">
        <v>36</v>
      </c>
      <c r="T99" s="167">
        <v>1</v>
      </c>
      <c r="U99" s="167"/>
      <c r="V99" s="168">
        <v>36</v>
      </c>
      <c r="W99" s="169"/>
      <c r="X99" s="170">
        <v>36</v>
      </c>
      <c r="Y99" s="169"/>
      <c r="Z99" s="169"/>
      <c r="AA99" s="169"/>
      <c r="AB99" s="171"/>
      <c r="AC99" s="172"/>
      <c r="AD99" s="169">
        <v>1</v>
      </c>
      <c r="AE99" s="169">
        <v>2</v>
      </c>
      <c r="AF99" s="169">
        <v>34</v>
      </c>
      <c r="AG99" s="169" t="s">
        <v>151</v>
      </c>
      <c r="AH99" s="173">
        <v>0</v>
      </c>
      <c r="AI99" s="227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>
        <f>X99</f>
        <v>36</v>
      </c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  <c r="DU99" s="221"/>
      <c r="DV99" s="221"/>
      <c r="DW99" s="221"/>
      <c r="DX99" s="221"/>
      <c r="DY99" s="221"/>
      <c r="DZ99" s="221"/>
      <c r="EA99" s="221"/>
      <c r="EB99" s="221"/>
      <c r="EC99" s="221"/>
      <c r="ED99" s="221"/>
      <c r="EE99" s="221"/>
      <c r="EF99" s="221"/>
      <c r="EG99" s="221"/>
      <c r="EH99" s="221"/>
      <c r="EI99" s="221"/>
      <c r="EJ99" s="221"/>
      <c r="EK99" s="221"/>
      <c r="EL99" s="221"/>
      <c r="EM99" s="221"/>
      <c r="EN99" s="221"/>
      <c r="EO99" s="221"/>
      <c r="EP99" s="221"/>
      <c r="EQ99" s="221"/>
      <c r="ER99" s="221"/>
      <c r="ES99" s="221"/>
      <c r="ET99" s="221"/>
      <c r="EU99" s="221"/>
      <c r="EV99" s="221"/>
      <c r="EW99" s="221"/>
      <c r="EX99" s="221"/>
      <c r="EY99" s="221"/>
      <c r="EZ99" s="221"/>
      <c r="FA99" s="221"/>
      <c r="FB99" s="221"/>
      <c r="FC99" s="228"/>
    </row>
    <row r="100" spans="1:159" s="229" customFormat="1" ht="12.75" customHeight="1">
      <c r="A100" s="156">
        <v>98</v>
      </c>
      <c r="B100" s="157">
        <v>5</v>
      </c>
      <c r="C100" s="158" t="s">
        <v>238</v>
      </c>
      <c r="D100" s="226" t="s">
        <v>350</v>
      </c>
      <c r="E100" s="160">
        <v>1</v>
      </c>
      <c r="F100" s="160">
        <v>1</v>
      </c>
      <c r="G100" s="161">
        <v>0</v>
      </c>
      <c r="H100" s="162">
        <v>0</v>
      </c>
      <c r="I100" s="163" t="s">
        <v>3</v>
      </c>
      <c r="J100" s="164"/>
      <c r="K100" s="165">
        <v>17.2</v>
      </c>
      <c r="L100" s="166"/>
      <c r="M100" s="166"/>
      <c r="N100" s="165">
        <v>692</v>
      </c>
      <c r="O100" s="165"/>
      <c r="P100" s="165"/>
      <c r="Q100" s="167"/>
      <c r="R100" s="167"/>
      <c r="S100" s="168">
        <v>39.64</v>
      </c>
      <c r="T100" s="167">
        <v>1</v>
      </c>
      <c r="U100" s="167"/>
      <c r="V100" s="168">
        <v>39.64</v>
      </c>
      <c r="W100" s="169"/>
      <c r="X100" s="170">
        <v>39.6</v>
      </c>
      <c r="Y100" s="169"/>
      <c r="Z100" s="169"/>
      <c r="AA100" s="169"/>
      <c r="AB100" s="171"/>
      <c r="AC100" s="172"/>
      <c r="AD100" s="169">
        <v>1</v>
      </c>
      <c r="AE100" s="169">
        <v>1</v>
      </c>
      <c r="AF100" s="169">
        <v>40</v>
      </c>
      <c r="AG100" s="169" t="s">
        <v>242</v>
      </c>
      <c r="AH100" s="173">
        <v>0</v>
      </c>
      <c r="AI100" s="227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221"/>
      <c r="DU100" s="221"/>
      <c r="DV100" s="221"/>
      <c r="DW100" s="221"/>
      <c r="DX100" s="221"/>
      <c r="DY100" s="221"/>
      <c r="DZ100" s="221"/>
      <c r="EA100" s="221"/>
      <c r="EB100" s="221"/>
      <c r="EC100" s="221"/>
      <c r="ED100" s="221"/>
      <c r="EE100" s="221"/>
      <c r="EF100" s="221"/>
      <c r="EG100" s="221"/>
      <c r="EH100" s="221"/>
      <c r="EI100" s="221"/>
      <c r="EJ100" s="221"/>
      <c r="EK100" s="221"/>
      <c r="EL100" s="221"/>
      <c r="EM100" s="221"/>
      <c r="EN100" s="221"/>
      <c r="EO100" s="221"/>
      <c r="EP100" s="221"/>
      <c r="EQ100" s="221"/>
      <c r="ER100" s="221"/>
      <c r="ES100" s="221"/>
      <c r="ET100" s="221">
        <f>X100</f>
        <v>39.6</v>
      </c>
      <c r="EU100" s="221"/>
      <c r="EV100" s="221"/>
      <c r="EW100" s="221"/>
      <c r="EX100" s="221"/>
      <c r="EY100" s="221"/>
      <c r="EZ100" s="221"/>
      <c r="FA100" s="221"/>
      <c r="FB100" s="221"/>
      <c r="FC100" s="228"/>
    </row>
    <row r="101" spans="1:159" s="130" customFormat="1" ht="12.75" customHeight="1">
      <c r="A101" s="156">
        <v>99</v>
      </c>
      <c r="B101" s="157">
        <v>5</v>
      </c>
      <c r="C101" s="158" t="s">
        <v>327</v>
      </c>
      <c r="D101" s="159" t="s">
        <v>328</v>
      </c>
      <c r="E101" s="160">
        <v>1</v>
      </c>
      <c r="F101" s="160">
        <v>1</v>
      </c>
      <c r="G101" s="161">
        <v>0</v>
      </c>
      <c r="H101" s="162">
        <v>0</v>
      </c>
      <c r="I101" s="163" t="s">
        <v>3</v>
      </c>
      <c r="J101" s="164"/>
      <c r="K101" s="165">
        <v>18.6</v>
      </c>
      <c r="L101" s="166"/>
      <c r="M101" s="166"/>
      <c r="N101" s="165">
        <v>304</v>
      </c>
      <c r="O101" s="165"/>
      <c r="P101" s="165"/>
      <c r="Q101" s="167"/>
      <c r="R101" s="167"/>
      <c r="S101" s="168">
        <v>37.98</v>
      </c>
      <c r="T101" s="167">
        <v>1</v>
      </c>
      <c r="U101" s="167"/>
      <c r="V101" s="168">
        <v>37.98</v>
      </c>
      <c r="W101" s="169"/>
      <c r="X101" s="170">
        <v>38</v>
      </c>
      <c r="Y101" s="169"/>
      <c r="Z101" s="169"/>
      <c r="AA101" s="169"/>
      <c r="AB101" s="171"/>
      <c r="AC101" s="172"/>
      <c r="AD101" s="169">
        <v>1</v>
      </c>
      <c r="AE101" s="169">
        <v>2</v>
      </c>
      <c r="AF101" s="169">
        <v>38</v>
      </c>
      <c r="AG101" s="169" t="s">
        <v>153</v>
      </c>
      <c r="AH101" s="173">
        <v>0</v>
      </c>
      <c r="AI101" s="227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>
        <f>X101</f>
        <v>38</v>
      </c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1"/>
      <c r="DY101" s="221"/>
      <c r="DZ101" s="221"/>
      <c r="EA101" s="221"/>
      <c r="EB101" s="221"/>
      <c r="EC101" s="221"/>
      <c r="ED101" s="221"/>
      <c r="EE101" s="221"/>
      <c r="EF101" s="221"/>
      <c r="EG101" s="221"/>
      <c r="EH101" s="221"/>
      <c r="EI101" s="221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1"/>
      <c r="EU101" s="221"/>
      <c r="EV101" s="221"/>
      <c r="EW101" s="221"/>
      <c r="EX101" s="221"/>
      <c r="EY101" s="221"/>
      <c r="EZ101" s="221"/>
      <c r="FA101" s="221"/>
      <c r="FB101" s="221"/>
      <c r="FC101" s="228"/>
    </row>
    <row r="102" spans="1:159" s="130" customFormat="1" ht="12.75" customHeight="1">
      <c r="A102" s="156">
        <v>100</v>
      </c>
      <c r="B102" s="157">
        <v>5</v>
      </c>
      <c r="C102" s="158" t="s">
        <v>327</v>
      </c>
      <c r="D102" s="159" t="s">
        <v>329</v>
      </c>
      <c r="E102" s="160">
        <v>1</v>
      </c>
      <c r="F102" s="160">
        <v>1</v>
      </c>
      <c r="G102" s="161">
        <v>1</v>
      </c>
      <c r="H102" s="162">
        <v>0</v>
      </c>
      <c r="I102" s="163" t="s">
        <v>3</v>
      </c>
      <c r="J102" s="164" t="s">
        <v>6</v>
      </c>
      <c r="K102" s="165">
        <v>27</v>
      </c>
      <c r="L102" s="166"/>
      <c r="M102" s="166"/>
      <c r="N102" s="165">
        <v>1010</v>
      </c>
      <c r="O102" s="165"/>
      <c r="P102" s="165"/>
      <c r="Q102" s="167"/>
      <c r="R102" s="167"/>
      <c r="S102" s="168">
        <v>60.7</v>
      </c>
      <c r="T102" s="167"/>
      <c r="U102" s="167">
        <v>1.3</v>
      </c>
      <c r="V102" s="168">
        <v>78.91</v>
      </c>
      <c r="W102" s="169"/>
      <c r="X102" s="170">
        <v>78.9</v>
      </c>
      <c r="Y102" s="169"/>
      <c r="Z102" s="169"/>
      <c r="AA102" s="169"/>
      <c r="AB102" s="171"/>
      <c r="AC102" s="172"/>
      <c r="AD102" s="169">
        <v>1</v>
      </c>
      <c r="AE102" s="169">
        <v>2</v>
      </c>
      <c r="AF102" s="169">
        <v>73</v>
      </c>
      <c r="AG102" s="169" t="s">
        <v>151</v>
      </c>
      <c r="AH102" s="173">
        <v>0</v>
      </c>
      <c r="AI102" s="227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>
        <f>X102</f>
        <v>78.9</v>
      </c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/>
      <c r="DZ102" s="221"/>
      <c r="EA102" s="221"/>
      <c r="EB102" s="221"/>
      <c r="EC102" s="221"/>
      <c r="ED102" s="221"/>
      <c r="EE102" s="221"/>
      <c r="EF102" s="221"/>
      <c r="EG102" s="221"/>
      <c r="EH102" s="221"/>
      <c r="EI102" s="221"/>
      <c r="EJ102" s="221"/>
      <c r="EK102" s="221"/>
      <c r="EL102" s="221"/>
      <c r="EM102" s="221"/>
      <c r="EN102" s="221"/>
      <c r="EO102" s="221"/>
      <c r="EP102" s="221"/>
      <c r="EQ102" s="221"/>
      <c r="ER102" s="221"/>
      <c r="ES102" s="221"/>
      <c r="ET102" s="221"/>
      <c r="EU102" s="221"/>
      <c r="EV102" s="221"/>
      <c r="EW102" s="221"/>
      <c r="EX102" s="221"/>
      <c r="EY102" s="221"/>
      <c r="EZ102" s="221"/>
      <c r="FA102" s="221"/>
      <c r="FB102" s="221"/>
      <c r="FC102" s="228"/>
    </row>
    <row r="103" spans="1:159" s="130" customFormat="1" ht="12.75" customHeight="1">
      <c r="A103" s="156">
        <v>101</v>
      </c>
      <c r="B103" s="157">
        <v>5</v>
      </c>
      <c r="C103" s="158" t="s">
        <v>330</v>
      </c>
      <c r="D103" s="159" t="s">
        <v>331</v>
      </c>
      <c r="E103" s="160">
        <v>2</v>
      </c>
      <c r="F103" s="160">
        <v>1</v>
      </c>
      <c r="G103" s="161">
        <v>0</v>
      </c>
      <c r="H103" s="162">
        <v>2</v>
      </c>
      <c r="I103" s="163" t="s">
        <v>3</v>
      </c>
      <c r="J103" s="164" t="s">
        <v>332</v>
      </c>
      <c r="K103" s="165">
        <v>23.7</v>
      </c>
      <c r="L103" s="166"/>
      <c r="M103" s="166"/>
      <c r="N103" s="165">
        <v>500</v>
      </c>
      <c r="O103" s="165"/>
      <c r="P103" s="165"/>
      <c r="Q103" s="167"/>
      <c r="R103" s="167"/>
      <c r="S103" s="168">
        <v>81.1</v>
      </c>
      <c r="T103" s="167">
        <v>1</v>
      </c>
      <c r="U103" s="167"/>
      <c r="V103" s="168">
        <v>81.1</v>
      </c>
      <c r="W103" s="169">
        <v>2</v>
      </c>
      <c r="X103" s="170">
        <v>83.1</v>
      </c>
      <c r="Y103" s="169"/>
      <c r="Z103" s="169"/>
      <c r="AA103" s="169"/>
      <c r="AB103" s="171"/>
      <c r="AC103" s="172"/>
      <c r="AD103" s="169">
        <v>6</v>
      </c>
      <c r="AE103" s="169">
        <v>7</v>
      </c>
      <c r="AF103" s="169">
        <v>83</v>
      </c>
      <c r="AG103" s="169" t="s">
        <v>65</v>
      </c>
      <c r="AH103" s="173">
        <v>10</v>
      </c>
      <c r="AI103" s="227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>
        <v>22</v>
      </c>
      <c r="AZ103" s="220">
        <v>22</v>
      </c>
      <c r="BA103" s="220">
        <v>22</v>
      </c>
      <c r="BB103" s="220">
        <v>22</v>
      </c>
      <c r="BC103" s="220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>
        <v>41</v>
      </c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  <c r="DZ103" s="221"/>
      <c r="EA103" s="221"/>
      <c r="EB103" s="221"/>
      <c r="EC103" s="221"/>
      <c r="ED103" s="221"/>
      <c r="EE103" s="221"/>
      <c r="EF103" s="221"/>
      <c r="EG103" s="221"/>
      <c r="EH103" s="221"/>
      <c r="EI103" s="221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221">
        <v>83</v>
      </c>
      <c r="EU103" s="221"/>
      <c r="EV103" s="221"/>
      <c r="EW103" s="221"/>
      <c r="EX103" s="221"/>
      <c r="EY103" s="221"/>
      <c r="EZ103" s="221"/>
      <c r="FA103" s="221"/>
      <c r="FB103" s="221"/>
      <c r="FC103" s="228"/>
    </row>
    <row r="104" spans="1:159" s="130" customFormat="1" ht="12.75" customHeight="1">
      <c r="A104" s="156">
        <v>102</v>
      </c>
      <c r="B104" s="157">
        <v>5</v>
      </c>
      <c r="C104" s="158" t="s">
        <v>333</v>
      </c>
      <c r="D104" s="159" t="s">
        <v>334</v>
      </c>
      <c r="E104" s="160">
        <v>1</v>
      </c>
      <c r="F104" s="160">
        <v>3</v>
      </c>
      <c r="G104" s="161">
        <v>1</v>
      </c>
      <c r="H104" s="162">
        <v>0</v>
      </c>
      <c r="I104" s="163" t="s">
        <v>15</v>
      </c>
      <c r="J104" s="164" t="s">
        <v>279</v>
      </c>
      <c r="K104" s="165">
        <v>25</v>
      </c>
      <c r="L104" s="166"/>
      <c r="M104" s="166"/>
      <c r="N104" s="165">
        <v>100</v>
      </c>
      <c r="O104" s="165"/>
      <c r="P104" s="165"/>
      <c r="Q104" s="167"/>
      <c r="R104" s="167"/>
      <c r="S104" s="168">
        <v>14.5</v>
      </c>
      <c r="T104" s="167">
        <v>1</v>
      </c>
      <c r="U104" s="167"/>
      <c r="V104" s="168">
        <v>14.5</v>
      </c>
      <c r="W104" s="169"/>
      <c r="X104" s="170">
        <v>14.5</v>
      </c>
      <c r="Y104" s="169"/>
      <c r="Z104" s="169"/>
      <c r="AA104" s="169"/>
      <c r="AB104" s="171"/>
      <c r="AC104" s="172"/>
      <c r="AD104" s="169">
        <v>4</v>
      </c>
      <c r="AE104" s="169">
        <v>9</v>
      </c>
      <c r="AF104" s="169">
        <v>28</v>
      </c>
      <c r="AG104" s="169" t="s">
        <v>65</v>
      </c>
      <c r="AH104" s="173">
        <v>5</v>
      </c>
      <c r="AI104" s="227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>
        <f>X104+AH104</f>
        <v>19.5</v>
      </c>
      <c r="AZ104" s="220"/>
      <c r="BA104" s="220">
        <f>X104</f>
        <v>14.5</v>
      </c>
      <c r="BB104" s="220"/>
      <c r="BC104" s="220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>
        <f>X104</f>
        <v>14.5</v>
      </c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  <c r="DT104" s="221"/>
      <c r="DU104" s="221"/>
      <c r="DV104" s="221">
        <f>X104</f>
        <v>14.5</v>
      </c>
      <c r="DW104" s="221"/>
      <c r="DX104" s="221"/>
      <c r="DY104" s="221"/>
      <c r="DZ104" s="221"/>
      <c r="EA104" s="221"/>
      <c r="EB104" s="221"/>
      <c r="EC104" s="221"/>
      <c r="ED104" s="221"/>
      <c r="EE104" s="221"/>
      <c r="EF104" s="221"/>
      <c r="EG104" s="221"/>
      <c r="EH104" s="221"/>
      <c r="EI104" s="221"/>
      <c r="EJ104" s="221"/>
      <c r="EK104" s="221"/>
      <c r="EL104" s="221"/>
      <c r="EM104" s="221"/>
      <c r="EN104" s="221"/>
      <c r="EO104" s="221"/>
      <c r="EP104" s="221"/>
      <c r="EQ104" s="221"/>
      <c r="ER104" s="221"/>
      <c r="ES104" s="221"/>
      <c r="ET104" s="221"/>
      <c r="EU104" s="221"/>
      <c r="EV104" s="221"/>
      <c r="EW104" s="221"/>
      <c r="EX104" s="221"/>
      <c r="EY104" s="221"/>
      <c r="EZ104" s="221"/>
      <c r="FA104" s="221"/>
      <c r="FB104" s="221"/>
      <c r="FC104" s="228"/>
    </row>
    <row r="105" spans="1:159" s="130" customFormat="1" ht="12.75" customHeight="1">
      <c r="A105" s="156"/>
      <c r="B105" s="157"/>
      <c r="C105" s="158"/>
      <c r="D105" s="159"/>
      <c r="E105" s="160"/>
      <c r="F105" s="160">
        <v>3</v>
      </c>
      <c r="G105" s="161">
        <v>2</v>
      </c>
      <c r="H105" s="162">
        <v>0</v>
      </c>
      <c r="I105" s="163" t="s">
        <v>15</v>
      </c>
      <c r="J105" s="164" t="s">
        <v>335</v>
      </c>
      <c r="K105" s="165">
        <v>10</v>
      </c>
      <c r="L105" s="166"/>
      <c r="M105" s="166"/>
      <c r="N105" s="165">
        <v>200</v>
      </c>
      <c r="O105" s="165"/>
      <c r="P105" s="165"/>
      <c r="Q105" s="167"/>
      <c r="R105" s="167"/>
      <c r="S105" s="168">
        <v>14</v>
      </c>
      <c r="T105" s="167">
        <v>1</v>
      </c>
      <c r="U105" s="167"/>
      <c r="V105" s="168">
        <v>14</v>
      </c>
      <c r="W105" s="169"/>
      <c r="X105" s="170">
        <v>14</v>
      </c>
      <c r="Y105" s="169"/>
      <c r="Z105" s="169"/>
      <c r="AA105" s="169"/>
      <c r="AB105" s="171"/>
      <c r="AC105" s="172"/>
      <c r="AD105" s="169"/>
      <c r="AE105" s="169"/>
      <c r="AF105" s="169"/>
      <c r="AG105" s="169"/>
      <c r="AH105" s="173"/>
      <c r="AI105" s="227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>
        <f>X105</f>
        <v>14</v>
      </c>
      <c r="AZ105" s="220"/>
      <c r="BA105" s="220">
        <f>X105</f>
        <v>14</v>
      </c>
      <c r="BB105" s="220"/>
      <c r="BC105" s="220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/>
      <c r="DF105" s="221"/>
      <c r="DG105" s="221">
        <f>X105</f>
        <v>14</v>
      </c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>
        <f>X105</f>
        <v>14</v>
      </c>
      <c r="DW105" s="221"/>
      <c r="DX105" s="221"/>
      <c r="DY105" s="221"/>
      <c r="DZ105" s="221"/>
      <c r="EA105" s="221"/>
      <c r="EB105" s="221"/>
      <c r="EC105" s="221"/>
      <c r="ED105" s="221"/>
      <c r="EE105" s="221"/>
      <c r="EF105" s="221"/>
      <c r="EG105" s="221"/>
      <c r="EH105" s="221"/>
      <c r="EI105" s="221"/>
      <c r="EJ105" s="221"/>
      <c r="EK105" s="221"/>
      <c r="EL105" s="221"/>
      <c r="EM105" s="221"/>
      <c r="EN105" s="221"/>
      <c r="EO105" s="221"/>
      <c r="EP105" s="221"/>
      <c r="EQ105" s="221"/>
      <c r="ER105" s="221"/>
      <c r="ES105" s="221"/>
      <c r="ET105" s="221"/>
      <c r="EU105" s="221"/>
      <c r="EV105" s="221"/>
      <c r="EW105" s="221"/>
      <c r="EX105" s="221"/>
      <c r="EY105" s="221"/>
      <c r="EZ105" s="221"/>
      <c r="FA105" s="221"/>
      <c r="FB105" s="221"/>
      <c r="FC105" s="228"/>
    </row>
    <row r="106" spans="1:159" s="130" customFormat="1" ht="12.75" customHeight="1">
      <c r="A106" s="156">
        <v>103</v>
      </c>
      <c r="B106" s="157">
        <v>5</v>
      </c>
      <c r="C106" s="158" t="s">
        <v>186</v>
      </c>
      <c r="D106" s="159" t="s">
        <v>336</v>
      </c>
      <c r="E106" s="160">
        <v>1</v>
      </c>
      <c r="F106" s="160">
        <v>1</v>
      </c>
      <c r="G106" s="161">
        <v>0</v>
      </c>
      <c r="H106" s="162">
        <v>0</v>
      </c>
      <c r="I106" s="163" t="s">
        <v>3</v>
      </c>
      <c r="J106" s="164"/>
      <c r="K106" s="165">
        <v>25</v>
      </c>
      <c r="L106" s="166"/>
      <c r="M106" s="166"/>
      <c r="N106" s="165">
        <v>900</v>
      </c>
      <c r="O106" s="165"/>
      <c r="P106" s="165"/>
      <c r="Q106" s="167"/>
      <c r="R106" s="167"/>
      <c r="S106" s="168">
        <v>55.5</v>
      </c>
      <c r="T106" s="167">
        <v>1</v>
      </c>
      <c r="U106" s="167"/>
      <c r="V106" s="168">
        <v>55.5</v>
      </c>
      <c r="W106" s="169"/>
      <c r="X106" s="170">
        <v>55.5</v>
      </c>
      <c r="Y106" s="169"/>
      <c r="Z106" s="169"/>
      <c r="AA106" s="169"/>
      <c r="AB106" s="171"/>
      <c r="AC106" s="172"/>
      <c r="AD106" s="169">
        <v>1</v>
      </c>
      <c r="AE106" s="169">
        <v>2</v>
      </c>
      <c r="AF106" s="169">
        <v>55</v>
      </c>
      <c r="AG106" s="169" t="s">
        <v>151</v>
      </c>
      <c r="AH106" s="173">
        <v>0</v>
      </c>
      <c r="AI106" s="227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>
        <f>X106</f>
        <v>55.5</v>
      </c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1"/>
      <c r="DD106" s="221"/>
      <c r="DE106" s="221"/>
      <c r="DF106" s="221"/>
      <c r="DG106" s="221"/>
      <c r="DH106" s="221"/>
      <c r="DI106" s="221"/>
      <c r="DJ106" s="221"/>
      <c r="DK106" s="221"/>
      <c r="DL106" s="221"/>
      <c r="DM106" s="221"/>
      <c r="DN106" s="221"/>
      <c r="DO106" s="221"/>
      <c r="DP106" s="221"/>
      <c r="DQ106" s="221"/>
      <c r="DR106" s="221"/>
      <c r="DS106" s="221"/>
      <c r="DT106" s="221"/>
      <c r="DU106" s="221"/>
      <c r="DV106" s="221"/>
      <c r="DW106" s="221"/>
      <c r="DX106" s="221"/>
      <c r="DY106" s="221"/>
      <c r="DZ106" s="221"/>
      <c r="EA106" s="221"/>
      <c r="EB106" s="221"/>
      <c r="EC106" s="221"/>
      <c r="ED106" s="221"/>
      <c r="EE106" s="221"/>
      <c r="EF106" s="221"/>
      <c r="EG106" s="221"/>
      <c r="EH106" s="221"/>
      <c r="EI106" s="221"/>
      <c r="EJ106" s="221"/>
      <c r="EK106" s="221"/>
      <c r="EL106" s="221"/>
      <c r="EM106" s="221"/>
      <c r="EN106" s="221"/>
      <c r="EO106" s="221"/>
      <c r="EP106" s="221"/>
      <c r="EQ106" s="221"/>
      <c r="ER106" s="221"/>
      <c r="ES106" s="221"/>
      <c r="ET106" s="221"/>
      <c r="EU106" s="221"/>
      <c r="EV106" s="221"/>
      <c r="EW106" s="221"/>
      <c r="EX106" s="221"/>
      <c r="EY106" s="221"/>
      <c r="EZ106" s="221"/>
      <c r="FA106" s="221"/>
      <c r="FB106" s="221"/>
      <c r="FC106" s="228"/>
    </row>
    <row r="107" spans="1:159" s="130" customFormat="1" ht="12.75" customHeight="1">
      <c r="A107" s="156">
        <v>104</v>
      </c>
      <c r="B107" s="157">
        <v>5</v>
      </c>
      <c r="C107" s="158" t="s">
        <v>337</v>
      </c>
      <c r="D107" s="159" t="s">
        <v>338</v>
      </c>
      <c r="E107" s="160">
        <v>2</v>
      </c>
      <c r="F107" s="160">
        <v>1</v>
      </c>
      <c r="G107" s="161">
        <v>0</v>
      </c>
      <c r="H107" s="162">
        <v>0</v>
      </c>
      <c r="I107" s="163" t="s">
        <v>3</v>
      </c>
      <c r="J107" s="164"/>
      <c r="K107" s="165">
        <v>35</v>
      </c>
      <c r="L107" s="166"/>
      <c r="M107" s="166"/>
      <c r="N107" s="165">
        <v>900</v>
      </c>
      <c r="O107" s="165"/>
      <c r="P107" s="165"/>
      <c r="Q107" s="167"/>
      <c r="R107" s="167"/>
      <c r="S107" s="168">
        <v>70.5</v>
      </c>
      <c r="T107" s="167">
        <v>1</v>
      </c>
      <c r="U107" s="167"/>
      <c r="V107" s="168">
        <v>70.5</v>
      </c>
      <c r="W107" s="169">
        <v>2</v>
      </c>
      <c r="X107" s="170">
        <v>72.5</v>
      </c>
      <c r="Y107" s="169"/>
      <c r="Z107" s="169"/>
      <c r="AA107" s="169"/>
      <c r="AB107" s="171"/>
      <c r="AC107" s="172"/>
      <c r="AD107" s="169">
        <v>14</v>
      </c>
      <c r="AE107" s="169">
        <v>15</v>
      </c>
      <c r="AF107" s="169">
        <v>76</v>
      </c>
      <c r="AG107" s="169" t="s">
        <v>339</v>
      </c>
      <c r="AH107" s="173">
        <v>10</v>
      </c>
      <c r="AI107" s="227"/>
      <c r="AJ107" s="220"/>
      <c r="AK107" s="220"/>
      <c r="AL107" s="220"/>
      <c r="AM107" s="220"/>
      <c r="AN107" s="220"/>
      <c r="AO107" s="220"/>
      <c r="AP107" s="220"/>
      <c r="AQ107" s="220">
        <f>X107</f>
        <v>72.5</v>
      </c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>
        <f>X107+AH107</f>
        <v>82.5</v>
      </c>
      <c r="BS107" s="221"/>
      <c r="BT107" s="221"/>
      <c r="BU107" s="221">
        <f>X107</f>
        <v>72.5</v>
      </c>
      <c r="BV107" s="221">
        <f>X107</f>
        <v>72.5</v>
      </c>
      <c r="BW107" s="221"/>
      <c r="BX107" s="221"/>
      <c r="BY107" s="221"/>
      <c r="BZ107" s="221"/>
      <c r="CA107" s="221"/>
      <c r="CB107" s="221"/>
      <c r="CC107" s="221"/>
      <c r="CD107" s="221"/>
      <c r="CE107" s="221"/>
      <c r="CF107" s="221"/>
      <c r="CG107" s="221">
        <f>X107</f>
        <v>72.5</v>
      </c>
      <c r="CH107" s="221"/>
      <c r="CI107" s="221"/>
      <c r="CJ107" s="221"/>
      <c r="CK107" s="221"/>
      <c r="CL107" s="221"/>
      <c r="CM107" s="221">
        <f>X107</f>
        <v>72.5</v>
      </c>
      <c r="CN107" s="221">
        <f>X107</f>
        <v>72.5</v>
      </c>
      <c r="CO107" s="221"/>
      <c r="CP107" s="221">
        <f>X107</f>
        <v>72.5</v>
      </c>
      <c r="CQ107" s="221"/>
      <c r="CR107" s="221"/>
      <c r="CS107" s="221"/>
      <c r="CT107" s="221"/>
      <c r="CU107" s="221"/>
      <c r="CV107" s="221">
        <f>X107</f>
        <v>72.5</v>
      </c>
      <c r="CW107" s="221"/>
      <c r="CX107" s="221"/>
      <c r="CY107" s="221"/>
      <c r="CZ107" s="221"/>
      <c r="DA107" s="221"/>
      <c r="DB107" s="221"/>
      <c r="DC107" s="221"/>
      <c r="DD107" s="221"/>
      <c r="DE107" s="221"/>
      <c r="DF107" s="221">
        <f>X107</f>
        <v>72.5</v>
      </c>
      <c r="DG107" s="221"/>
      <c r="DH107" s="221"/>
      <c r="DI107" s="221"/>
      <c r="DJ107" s="221"/>
      <c r="DK107" s="221"/>
      <c r="DL107" s="221"/>
      <c r="DM107" s="221"/>
      <c r="DN107" s="221"/>
      <c r="DO107" s="221"/>
      <c r="DP107" s="221">
        <f>X107</f>
        <v>72.5</v>
      </c>
      <c r="DQ107" s="221">
        <f>X107</f>
        <v>72.5</v>
      </c>
      <c r="DR107" s="221"/>
      <c r="DS107" s="221"/>
      <c r="DT107" s="221"/>
      <c r="DU107" s="221"/>
      <c r="DV107" s="221"/>
      <c r="DW107" s="221"/>
      <c r="DX107" s="221">
        <f>X107</f>
        <v>72.5</v>
      </c>
      <c r="DY107" s="221"/>
      <c r="DZ107" s="221"/>
      <c r="EA107" s="221"/>
      <c r="EB107" s="221"/>
      <c r="EC107" s="221"/>
      <c r="ED107" s="221"/>
      <c r="EE107" s="221"/>
      <c r="EF107" s="221"/>
      <c r="EG107" s="221"/>
      <c r="EH107" s="221"/>
      <c r="EI107" s="221"/>
      <c r="EJ107" s="221"/>
      <c r="EK107" s="221"/>
      <c r="EL107" s="221">
        <f>X107</f>
        <v>72.5</v>
      </c>
      <c r="EM107" s="221"/>
      <c r="EN107" s="221"/>
      <c r="EO107" s="221"/>
      <c r="EP107" s="221"/>
      <c r="EQ107" s="221"/>
      <c r="ER107" s="221"/>
      <c r="ES107" s="221"/>
      <c r="ET107" s="221"/>
      <c r="EU107" s="221"/>
      <c r="EV107" s="221"/>
      <c r="EW107" s="221"/>
      <c r="EX107" s="221"/>
      <c r="EY107" s="221"/>
      <c r="EZ107" s="221"/>
      <c r="FA107" s="221"/>
      <c r="FB107" s="221"/>
      <c r="FC107" s="228"/>
    </row>
    <row r="108" spans="1:159" s="229" customFormat="1" ht="12.75" customHeight="1">
      <c r="A108" s="156">
        <v>105</v>
      </c>
      <c r="B108" s="157">
        <v>5</v>
      </c>
      <c r="C108" s="158" t="s">
        <v>349</v>
      </c>
      <c r="D108" s="226" t="s">
        <v>351</v>
      </c>
      <c r="E108" s="160">
        <v>1</v>
      </c>
      <c r="F108" s="160">
        <v>1</v>
      </c>
      <c r="G108" s="161">
        <v>0</v>
      </c>
      <c r="H108" s="162">
        <v>0</v>
      </c>
      <c r="I108" s="163" t="s">
        <v>3</v>
      </c>
      <c r="J108" s="164"/>
      <c r="K108" s="165">
        <v>16.2</v>
      </c>
      <c r="L108" s="166"/>
      <c r="M108" s="166"/>
      <c r="N108" s="165">
        <v>601</v>
      </c>
      <c r="O108" s="165"/>
      <c r="P108" s="165"/>
      <c r="Q108" s="167"/>
      <c r="R108" s="167"/>
      <c r="S108" s="168">
        <v>36.32</v>
      </c>
      <c r="T108" s="167">
        <v>1</v>
      </c>
      <c r="U108" s="167"/>
      <c r="V108" s="168">
        <v>36.32</v>
      </c>
      <c r="W108" s="169"/>
      <c r="X108" s="170">
        <v>36.3</v>
      </c>
      <c r="Y108" s="169"/>
      <c r="Z108" s="169"/>
      <c r="AA108" s="169"/>
      <c r="AB108" s="171"/>
      <c r="AC108" s="172"/>
      <c r="AD108" s="169">
        <v>1</v>
      </c>
      <c r="AE108" s="169">
        <v>1</v>
      </c>
      <c r="AF108" s="169">
        <v>36</v>
      </c>
      <c r="AG108" s="169" t="s">
        <v>242</v>
      </c>
      <c r="AH108" s="173">
        <v>0</v>
      </c>
      <c r="AI108" s="227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1"/>
      <c r="BN108" s="221"/>
      <c r="BO108" s="221"/>
      <c r="BP108" s="221"/>
      <c r="BQ108" s="221"/>
      <c r="BR108" s="221"/>
      <c r="BS108" s="221"/>
      <c r="BT108" s="221"/>
      <c r="BU108" s="221"/>
      <c r="BV108" s="221"/>
      <c r="BW108" s="221"/>
      <c r="BX108" s="221"/>
      <c r="BY108" s="221"/>
      <c r="BZ108" s="221"/>
      <c r="CA108" s="221"/>
      <c r="CB108" s="221"/>
      <c r="CC108" s="221"/>
      <c r="CD108" s="221"/>
      <c r="CE108" s="221"/>
      <c r="CF108" s="221"/>
      <c r="CG108" s="221"/>
      <c r="CH108" s="221"/>
      <c r="CI108" s="221"/>
      <c r="CJ108" s="221"/>
      <c r="CK108" s="221"/>
      <c r="CL108" s="221"/>
      <c r="CM108" s="221"/>
      <c r="CN108" s="221"/>
      <c r="CO108" s="221"/>
      <c r="CP108" s="221"/>
      <c r="CQ108" s="221"/>
      <c r="CR108" s="221"/>
      <c r="CS108" s="221"/>
      <c r="CT108" s="221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1"/>
      <c r="DE108" s="221"/>
      <c r="DF108" s="221"/>
      <c r="DG108" s="221"/>
      <c r="DH108" s="221"/>
      <c r="DI108" s="221"/>
      <c r="DJ108" s="221"/>
      <c r="DK108" s="221"/>
      <c r="DL108" s="221"/>
      <c r="DM108" s="221"/>
      <c r="DN108" s="221"/>
      <c r="DO108" s="221"/>
      <c r="DP108" s="221"/>
      <c r="DQ108" s="221"/>
      <c r="DR108" s="221"/>
      <c r="DS108" s="221"/>
      <c r="DT108" s="221"/>
      <c r="DU108" s="221"/>
      <c r="DV108" s="221"/>
      <c r="DW108" s="221"/>
      <c r="DX108" s="221"/>
      <c r="DY108" s="221"/>
      <c r="DZ108" s="221"/>
      <c r="EA108" s="221"/>
      <c r="EB108" s="221"/>
      <c r="EC108" s="221"/>
      <c r="ED108" s="221"/>
      <c r="EE108" s="221"/>
      <c r="EF108" s="221"/>
      <c r="EG108" s="221"/>
      <c r="EH108" s="221"/>
      <c r="EI108" s="221"/>
      <c r="EJ108" s="221"/>
      <c r="EK108" s="221"/>
      <c r="EL108" s="221"/>
      <c r="EM108" s="221"/>
      <c r="EN108" s="221"/>
      <c r="EO108" s="221"/>
      <c r="EP108" s="221"/>
      <c r="EQ108" s="221"/>
      <c r="ER108" s="221"/>
      <c r="ES108" s="221"/>
      <c r="ET108" s="221">
        <f>X108</f>
        <v>36.3</v>
      </c>
      <c r="EU108" s="221"/>
      <c r="EV108" s="221"/>
      <c r="EW108" s="221"/>
      <c r="EX108" s="221"/>
      <c r="EY108" s="221"/>
      <c r="EZ108" s="221"/>
      <c r="FA108" s="221"/>
      <c r="FB108" s="221"/>
      <c r="FC108" s="228"/>
    </row>
    <row r="109" spans="1:159" s="229" customFormat="1" ht="12.75" customHeight="1">
      <c r="A109" s="156">
        <v>106</v>
      </c>
      <c r="B109" s="157">
        <v>5</v>
      </c>
      <c r="C109" s="158" t="s">
        <v>349</v>
      </c>
      <c r="D109" s="226" t="s">
        <v>388</v>
      </c>
      <c r="E109" s="160">
        <v>1</v>
      </c>
      <c r="F109" s="160">
        <v>7</v>
      </c>
      <c r="G109" s="161">
        <v>1</v>
      </c>
      <c r="H109" s="162">
        <v>0</v>
      </c>
      <c r="I109" s="163" t="s">
        <v>29</v>
      </c>
      <c r="J109" s="164" t="s">
        <v>313</v>
      </c>
      <c r="K109" s="165"/>
      <c r="L109" s="166"/>
      <c r="M109" s="166"/>
      <c r="N109" s="165"/>
      <c r="O109" s="165"/>
      <c r="P109" s="165">
        <v>6</v>
      </c>
      <c r="Q109" s="167"/>
      <c r="R109" s="167"/>
      <c r="S109" s="168">
        <v>12</v>
      </c>
      <c r="T109" s="167">
        <v>1</v>
      </c>
      <c r="U109" s="167"/>
      <c r="V109" s="168">
        <v>12</v>
      </c>
      <c r="W109" s="169"/>
      <c r="X109" s="170">
        <v>12</v>
      </c>
      <c r="Y109" s="169"/>
      <c r="Z109" s="169"/>
      <c r="AA109" s="169"/>
      <c r="AB109" s="171"/>
      <c r="AC109" s="172"/>
      <c r="AD109" s="169">
        <v>1</v>
      </c>
      <c r="AE109" s="169">
        <v>2</v>
      </c>
      <c r="AF109" s="169">
        <v>0</v>
      </c>
      <c r="AG109" s="169" t="s">
        <v>314</v>
      </c>
      <c r="AH109" s="173">
        <v>0</v>
      </c>
      <c r="AI109" s="227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>
        <f>X109</f>
        <v>12</v>
      </c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/>
      <c r="CJ109" s="221"/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21"/>
      <c r="DB109" s="221"/>
      <c r="DC109" s="221"/>
      <c r="DD109" s="221"/>
      <c r="DE109" s="221"/>
      <c r="DF109" s="221"/>
      <c r="DG109" s="221"/>
      <c r="DH109" s="221"/>
      <c r="DI109" s="221"/>
      <c r="DJ109" s="221"/>
      <c r="DK109" s="221"/>
      <c r="DL109" s="221"/>
      <c r="DM109" s="221"/>
      <c r="DN109" s="221"/>
      <c r="DO109" s="221"/>
      <c r="DP109" s="221"/>
      <c r="DQ109" s="221"/>
      <c r="DR109" s="221"/>
      <c r="DS109" s="221"/>
      <c r="DT109" s="221"/>
      <c r="DU109" s="221"/>
      <c r="DV109" s="221"/>
      <c r="DW109" s="221"/>
      <c r="DX109" s="221"/>
      <c r="DY109" s="221"/>
      <c r="DZ109" s="221"/>
      <c r="EA109" s="221"/>
      <c r="EB109" s="221"/>
      <c r="EC109" s="221"/>
      <c r="ED109" s="221"/>
      <c r="EE109" s="221"/>
      <c r="EF109" s="221"/>
      <c r="EG109" s="221"/>
      <c r="EH109" s="221"/>
      <c r="EI109" s="221"/>
      <c r="EJ109" s="221"/>
      <c r="EK109" s="221"/>
      <c r="EL109" s="221"/>
      <c r="EM109" s="221"/>
      <c r="EN109" s="221"/>
      <c r="EO109" s="221"/>
      <c r="EP109" s="221"/>
      <c r="EQ109" s="221"/>
      <c r="ER109" s="221"/>
      <c r="ES109" s="221"/>
      <c r="ET109" s="221"/>
      <c r="EU109" s="221"/>
      <c r="EV109" s="221"/>
      <c r="EW109" s="221"/>
      <c r="EX109" s="221"/>
      <c r="EY109" s="221"/>
      <c r="EZ109" s="221"/>
      <c r="FA109" s="221"/>
      <c r="FB109" s="221"/>
      <c r="FC109" s="228"/>
    </row>
    <row r="110" spans="1:159" s="130" customFormat="1" ht="12.75" customHeight="1">
      <c r="A110" s="156">
        <v>107</v>
      </c>
      <c r="B110" s="157">
        <v>5</v>
      </c>
      <c r="C110" s="158" t="s">
        <v>188</v>
      </c>
      <c r="D110" s="159" t="s">
        <v>340</v>
      </c>
      <c r="E110" s="160">
        <v>1</v>
      </c>
      <c r="F110" s="160">
        <v>1</v>
      </c>
      <c r="G110" s="161">
        <v>0</v>
      </c>
      <c r="H110" s="162">
        <v>0</v>
      </c>
      <c r="I110" s="163" t="s">
        <v>3</v>
      </c>
      <c r="J110" s="164"/>
      <c r="K110" s="165">
        <v>23</v>
      </c>
      <c r="L110" s="166"/>
      <c r="M110" s="166"/>
      <c r="N110" s="165">
        <v>650</v>
      </c>
      <c r="O110" s="165"/>
      <c r="P110" s="165"/>
      <c r="Q110" s="167"/>
      <c r="R110" s="167"/>
      <c r="S110" s="168">
        <v>47.5</v>
      </c>
      <c r="T110" s="167">
        <v>1</v>
      </c>
      <c r="U110" s="167"/>
      <c r="V110" s="168">
        <v>47.5</v>
      </c>
      <c r="W110" s="169"/>
      <c r="X110" s="170">
        <v>47.5</v>
      </c>
      <c r="Y110" s="169"/>
      <c r="Z110" s="169"/>
      <c r="AA110" s="169"/>
      <c r="AB110" s="171"/>
      <c r="AC110" s="172"/>
      <c r="AD110" s="169">
        <v>1</v>
      </c>
      <c r="AE110" s="169">
        <v>2</v>
      </c>
      <c r="AF110" s="169">
        <v>48</v>
      </c>
      <c r="AG110" s="169" t="s">
        <v>151</v>
      </c>
      <c r="AH110" s="173">
        <v>0</v>
      </c>
      <c r="AI110" s="227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>
        <f>X110</f>
        <v>47.5</v>
      </c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1"/>
      <c r="DE110" s="221"/>
      <c r="DF110" s="221"/>
      <c r="DG110" s="221"/>
      <c r="DH110" s="221"/>
      <c r="DI110" s="221"/>
      <c r="DJ110" s="221"/>
      <c r="DK110" s="221"/>
      <c r="DL110" s="221"/>
      <c r="DM110" s="221"/>
      <c r="DN110" s="221"/>
      <c r="DO110" s="221"/>
      <c r="DP110" s="221"/>
      <c r="DQ110" s="221"/>
      <c r="DR110" s="221"/>
      <c r="DS110" s="221"/>
      <c r="DT110" s="221"/>
      <c r="DU110" s="221"/>
      <c r="DV110" s="221"/>
      <c r="DW110" s="221"/>
      <c r="DX110" s="221"/>
      <c r="DY110" s="221"/>
      <c r="DZ110" s="221"/>
      <c r="EA110" s="221"/>
      <c r="EB110" s="221"/>
      <c r="EC110" s="221"/>
      <c r="ED110" s="221"/>
      <c r="EE110" s="221"/>
      <c r="EF110" s="221"/>
      <c r="EG110" s="221"/>
      <c r="EH110" s="221"/>
      <c r="EI110" s="221"/>
      <c r="EJ110" s="221"/>
      <c r="EK110" s="221"/>
      <c r="EL110" s="221"/>
      <c r="EM110" s="221"/>
      <c r="EN110" s="221"/>
      <c r="EO110" s="221"/>
      <c r="EP110" s="221"/>
      <c r="EQ110" s="221"/>
      <c r="ER110" s="221"/>
      <c r="ES110" s="221"/>
      <c r="ET110" s="221"/>
      <c r="EU110" s="221"/>
      <c r="EV110" s="221"/>
      <c r="EW110" s="221"/>
      <c r="EX110" s="221"/>
      <c r="EY110" s="221"/>
      <c r="EZ110" s="221"/>
      <c r="FA110" s="221"/>
      <c r="FB110" s="221"/>
      <c r="FC110" s="228"/>
    </row>
    <row r="111" spans="1:159" s="130" customFormat="1" ht="12.75" customHeight="1">
      <c r="A111" s="156">
        <v>108</v>
      </c>
      <c r="B111" s="157">
        <v>6</v>
      </c>
      <c r="C111" s="158" t="s">
        <v>64</v>
      </c>
      <c r="D111" s="159" t="s">
        <v>341</v>
      </c>
      <c r="E111" s="160">
        <v>1</v>
      </c>
      <c r="F111" s="160">
        <v>1</v>
      </c>
      <c r="G111" s="161">
        <v>0</v>
      </c>
      <c r="H111" s="162">
        <v>0</v>
      </c>
      <c r="I111" s="163" t="s">
        <v>3</v>
      </c>
      <c r="J111" s="164"/>
      <c r="K111" s="165">
        <v>17.3</v>
      </c>
      <c r="L111" s="166"/>
      <c r="M111" s="166"/>
      <c r="N111" s="165">
        <v>740</v>
      </c>
      <c r="O111" s="165"/>
      <c r="P111" s="165"/>
      <c r="Q111" s="167"/>
      <c r="R111" s="167"/>
      <c r="S111" s="168">
        <v>40.75</v>
      </c>
      <c r="T111" s="167">
        <v>1</v>
      </c>
      <c r="U111" s="167"/>
      <c r="V111" s="168">
        <v>40.75</v>
      </c>
      <c r="W111" s="169"/>
      <c r="X111" s="170">
        <v>40.8</v>
      </c>
      <c r="Y111" s="169"/>
      <c r="Z111" s="169"/>
      <c r="AA111" s="169"/>
      <c r="AB111" s="171"/>
      <c r="AC111" s="172"/>
      <c r="AD111" s="169">
        <v>3</v>
      </c>
      <c r="AE111" s="169">
        <v>3</v>
      </c>
      <c r="AF111" s="169">
        <v>40</v>
      </c>
      <c r="AG111" s="169" t="s">
        <v>196</v>
      </c>
      <c r="AH111" s="173">
        <v>5</v>
      </c>
      <c r="AI111" s="227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>
        <f>X111</f>
        <v>40.8</v>
      </c>
      <c r="CE111" s="221"/>
      <c r="CF111" s="221"/>
      <c r="CG111" s="221"/>
      <c r="CH111" s="221">
        <f>X111+AH111</f>
        <v>45.8</v>
      </c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  <c r="DG111" s="221"/>
      <c r="DH111" s="221"/>
      <c r="DI111" s="221"/>
      <c r="DJ111" s="221"/>
      <c r="DK111" s="221"/>
      <c r="DL111" s="221"/>
      <c r="DM111" s="221"/>
      <c r="DN111" s="221"/>
      <c r="DO111" s="221"/>
      <c r="DP111" s="221"/>
      <c r="DQ111" s="221"/>
      <c r="DR111" s="221"/>
      <c r="DS111" s="221"/>
      <c r="DT111" s="221"/>
      <c r="DU111" s="221"/>
      <c r="DV111" s="221"/>
      <c r="DW111" s="221"/>
      <c r="DX111" s="221"/>
      <c r="DY111" s="221"/>
      <c r="DZ111" s="221"/>
      <c r="EA111" s="221"/>
      <c r="EB111" s="221"/>
      <c r="EC111" s="221"/>
      <c r="ED111" s="221"/>
      <c r="EE111" s="221"/>
      <c r="EF111" s="221"/>
      <c r="EG111" s="221"/>
      <c r="EH111" s="221"/>
      <c r="EI111" s="221"/>
      <c r="EJ111" s="221"/>
      <c r="EK111" s="221"/>
      <c r="EL111" s="221"/>
      <c r="EM111" s="221"/>
      <c r="EN111" s="221"/>
      <c r="EO111" s="221">
        <f>X111</f>
        <v>40.8</v>
      </c>
      <c r="EP111" s="221"/>
      <c r="EQ111" s="221"/>
      <c r="ER111" s="221"/>
      <c r="ES111" s="221"/>
      <c r="ET111" s="221"/>
      <c r="EU111" s="221"/>
      <c r="EV111" s="221"/>
      <c r="EW111" s="221"/>
      <c r="EX111" s="221"/>
      <c r="EY111" s="221"/>
      <c r="EZ111" s="221"/>
      <c r="FA111" s="221"/>
      <c r="FB111" s="221"/>
      <c r="FC111" s="228"/>
    </row>
    <row r="112" spans="1:159" s="229" customFormat="1" ht="12.75" customHeight="1">
      <c r="A112" s="156">
        <v>109</v>
      </c>
      <c r="B112" s="157">
        <v>6</v>
      </c>
      <c r="C112" s="158" t="s">
        <v>390</v>
      </c>
      <c r="D112" s="226" t="s">
        <v>389</v>
      </c>
      <c r="E112" s="160">
        <v>2</v>
      </c>
      <c r="F112" s="160">
        <v>1</v>
      </c>
      <c r="G112" s="161">
        <v>0</v>
      </c>
      <c r="H112" s="162">
        <v>0</v>
      </c>
      <c r="I112" s="163" t="s">
        <v>3</v>
      </c>
      <c r="J112" s="164"/>
      <c r="K112" s="165">
        <v>21</v>
      </c>
      <c r="L112" s="166"/>
      <c r="M112" s="166"/>
      <c r="N112" s="165">
        <v>500</v>
      </c>
      <c r="O112" s="165"/>
      <c r="P112" s="165"/>
      <c r="Q112" s="167"/>
      <c r="R112" s="167"/>
      <c r="S112" s="168">
        <v>41.5</v>
      </c>
      <c r="T112" s="167">
        <v>1</v>
      </c>
      <c r="U112" s="167"/>
      <c r="V112" s="168">
        <v>41.5</v>
      </c>
      <c r="W112" s="169">
        <v>1</v>
      </c>
      <c r="X112" s="170">
        <v>42.5</v>
      </c>
      <c r="Y112" s="169"/>
      <c r="Z112" s="169"/>
      <c r="AA112" s="169"/>
      <c r="AB112" s="171"/>
      <c r="AC112" s="172"/>
      <c r="AD112" s="169">
        <v>8</v>
      </c>
      <c r="AE112" s="169">
        <v>11</v>
      </c>
      <c r="AF112" s="169">
        <v>43</v>
      </c>
      <c r="AG112" s="169" t="s">
        <v>179</v>
      </c>
      <c r="AH112" s="173">
        <v>10</v>
      </c>
      <c r="AI112" s="227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1">
        <f>X112</f>
        <v>42.5</v>
      </c>
      <c r="BE112" s="221"/>
      <c r="BF112" s="221"/>
      <c r="BG112" s="221"/>
      <c r="BH112" s="221"/>
      <c r="BI112" s="221"/>
      <c r="BJ112" s="221"/>
      <c r="BK112" s="221"/>
      <c r="BL112" s="221"/>
      <c r="BM112" s="221">
        <f>X112</f>
        <v>42.5</v>
      </c>
      <c r="BN112" s="221">
        <f>X112</f>
        <v>42.5</v>
      </c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>
        <f>X112+AH112</f>
        <v>52.5</v>
      </c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1"/>
      <c r="DE112" s="221"/>
      <c r="DF112" s="221"/>
      <c r="DG112" s="221"/>
      <c r="DH112" s="221"/>
      <c r="DI112" s="221"/>
      <c r="DJ112" s="221"/>
      <c r="DK112" s="221"/>
      <c r="DL112" s="221">
        <f>X112</f>
        <v>42.5</v>
      </c>
      <c r="DM112" s="221"/>
      <c r="DN112" s="221"/>
      <c r="DO112" s="221"/>
      <c r="DP112" s="221"/>
      <c r="DQ112" s="221"/>
      <c r="DR112" s="221"/>
      <c r="DS112" s="221"/>
      <c r="DT112" s="221"/>
      <c r="DU112" s="221"/>
      <c r="DV112" s="221"/>
      <c r="DW112" s="221">
        <f>X112</f>
        <v>42.5</v>
      </c>
      <c r="DX112" s="221"/>
      <c r="DY112" s="221">
        <f>X112</f>
        <v>42.5</v>
      </c>
      <c r="DZ112" s="221"/>
      <c r="EA112" s="221"/>
      <c r="EB112" s="221"/>
      <c r="EC112" s="221"/>
      <c r="ED112" s="221"/>
      <c r="EE112" s="221"/>
      <c r="EF112" s="221"/>
      <c r="EG112" s="221"/>
      <c r="EH112" s="221"/>
      <c r="EI112" s="221"/>
      <c r="EJ112" s="221"/>
      <c r="EK112" s="221"/>
      <c r="EL112" s="221"/>
      <c r="EM112" s="221"/>
      <c r="EN112" s="221"/>
      <c r="EO112" s="221"/>
      <c r="EP112" s="221"/>
      <c r="EQ112" s="221">
        <f>X112</f>
        <v>42.5</v>
      </c>
      <c r="ER112" s="221"/>
      <c r="ES112" s="221"/>
      <c r="ET112" s="221"/>
      <c r="EU112" s="221"/>
      <c r="EV112" s="221"/>
      <c r="EW112" s="221"/>
      <c r="EX112" s="221"/>
      <c r="EY112" s="221"/>
      <c r="EZ112" s="221"/>
      <c r="FA112" s="221"/>
      <c r="FB112" s="221"/>
      <c r="FC112" s="228"/>
    </row>
    <row r="113" spans="1:159" s="130" customFormat="1" ht="12.75" customHeight="1">
      <c r="A113" s="156">
        <v>110</v>
      </c>
      <c r="B113" s="157">
        <v>6</v>
      </c>
      <c r="C113" s="158" t="s">
        <v>190</v>
      </c>
      <c r="D113" s="159" t="s">
        <v>352</v>
      </c>
      <c r="E113" s="160">
        <v>1</v>
      </c>
      <c r="F113" s="160">
        <v>1</v>
      </c>
      <c r="G113" s="161">
        <v>0</v>
      </c>
      <c r="H113" s="162">
        <v>0</v>
      </c>
      <c r="I113" s="163" t="s">
        <v>3</v>
      </c>
      <c r="J113" s="164"/>
      <c r="K113" s="165">
        <v>21.3</v>
      </c>
      <c r="L113" s="166"/>
      <c r="M113" s="166"/>
      <c r="N113" s="165">
        <v>386</v>
      </c>
      <c r="O113" s="165"/>
      <c r="P113" s="165"/>
      <c r="Q113" s="167"/>
      <c r="R113" s="167"/>
      <c r="S113" s="168">
        <v>39.67</v>
      </c>
      <c r="T113" s="167">
        <v>1</v>
      </c>
      <c r="U113" s="167"/>
      <c r="V113" s="168">
        <v>39.67</v>
      </c>
      <c r="W113" s="169"/>
      <c r="X113" s="170">
        <v>39.7</v>
      </c>
      <c r="Y113" s="169"/>
      <c r="Z113" s="169"/>
      <c r="AA113" s="169"/>
      <c r="AB113" s="171"/>
      <c r="AC113" s="172"/>
      <c r="AD113" s="169">
        <v>1</v>
      </c>
      <c r="AE113" s="169">
        <v>1</v>
      </c>
      <c r="AF113" s="169">
        <v>40</v>
      </c>
      <c r="AG113" s="169" t="s">
        <v>242</v>
      </c>
      <c r="AH113" s="173">
        <v>0</v>
      </c>
      <c r="AI113" s="227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  <c r="DD113" s="221"/>
      <c r="DE113" s="221"/>
      <c r="DF113" s="221"/>
      <c r="DG113" s="221"/>
      <c r="DH113" s="221"/>
      <c r="DI113" s="221"/>
      <c r="DJ113" s="221"/>
      <c r="DK113" s="221"/>
      <c r="DL113" s="221"/>
      <c r="DM113" s="221"/>
      <c r="DN113" s="221"/>
      <c r="DO113" s="221"/>
      <c r="DP113" s="221"/>
      <c r="DQ113" s="221"/>
      <c r="DR113" s="221"/>
      <c r="DS113" s="221"/>
      <c r="DT113" s="221"/>
      <c r="DU113" s="221"/>
      <c r="DV113" s="221"/>
      <c r="DW113" s="221"/>
      <c r="DX113" s="221"/>
      <c r="DY113" s="221"/>
      <c r="DZ113" s="221"/>
      <c r="EA113" s="221"/>
      <c r="EB113" s="221"/>
      <c r="EC113" s="221"/>
      <c r="ED113" s="221"/>
      <c r="EE113" s="221"/>
      <c r="EF113" s="221"/>
      <c r="EG113" s="221"/>
      <c r="EH113" s="221"/>
      <c r="EI113" s="221"/>
      <c r="EJ113" s="221"/>
      <c r="EK113" s="221"/>
      <c r="EL113" s="221"/>
      <c r="EM113" s="221"/>
      <c r="EN113" s="221"/>
      <c r="EO113" s="221"/>
      <c r="EP113" s="221"/>
      <c r="EQ113" s="221"/>
      <c r="ER113" s="221"/>
      <c r="ES113" s="221"/>
      <c r="ET113" s="221">
        <f>X113</f>
        <v>39.7</v>
      </c>
      <c r="EU113" s="221"/>
      <c r="EV113" s="221"/>
      <c r="EW113" s="221"/>
      <c r="EX113" s="221"/>
      <c r="EY113" s="221"/>
      <c r="EZ113" s="221"/>
      <c r="FA113" s="221"/>
      <c r="FB113" s="221"/>
      <c r="FC113" s="228"/>
    </row>
    <row r="114" spans="1:159" s="130" customFormat="1" ht="12.75" customHeight="1">
      <c r="A114" s="156">
        <v>111</v>
      </c>
      <c r="B114" s="157">
        <v>6</v>
      </c>
      <c r="C114" s="158" t="s">
        <v>190</v>
      </c>
      <c r="D114" s="159" t="s">
        <v>353</v>
      </c>
      <c r="E114" s="160">
        <v>1</v>
      </c>
      <c r="F114" s="160">
        <v>1</v>
      </c>
      <c r="G114" s="161">
        <v>0</v>
      </c>
      <c r="H114" s="162">
        <v>0</v>
      </c>
      <c r="I114" s="163" t="s">
        <v>3</v>
      </c>
      <c r="J114" s="164"/>
      <c r="K114" s="165">
        <v>10</v>
      </c>
      <c r="L114" s="166"/>
      <c r="M114" s="166"/>
      <c r="N114" s="165">
        <v>450</v>
      </c>
      <c r="O114" s="165"/>
      <c r="P114" s="165"/>
      <c r="Q114" s="167"/>
      <c r="R114" s="167"/>
      <c r="S114" s="168">
        <v>24</v>
      </c>
      <c r="T114" s="167">
        <v>1</v>
      </c>
      <c r="U114" s="167"/>
      <c r="V114" s="168">
        <v>24</v>
      </c>
      <c r="W114" s="169"/>
      <c r="X114" s="170">
        <v>24</v>
      </c>
      <c r="Y114" s="169"/>
      <c r="Z114" s="169"/>
      <c r="AA114" s="169"/>
      <c r="AB114" s="171"/>
      <c r="AC114" s="172"/>
      <c r="AD114" s="169">
        <v>1</v>
      </c>
      <c r="AE114" s="169">
        <v>3</v>
      </c>
      <c r="AF114" s="169">
        <v>24</v>
      </c>
      <c r="AG114" s="169" t="s">
        <v>151</v>
      </c>
      <c r="AH114" s="173">
        <v>0</v>
      </c>
      <c r="AI114" s="227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>
        <f>X114</f>
        <v>24</v>
      </c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1"/>
      <c r="EH114" s="221"/>
      <c r="EI114" s="221"/>
      <c r="EJ114" s="221"/>
      <c r="EK114" s="221"/>
      <c r="EL114" s="221"/>
      <c r="EM114" s="221"/>
      <c r="EN114" s="221"/>
      <c r="EO114" s="221"/>
      <c r="EP114" s="221"/>
      <c r="EQ114" s="221"/>
      <c r="ER114" s="221"/>
      <c r="ES114" s="221"/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8"/>
    </row>
    <row r="115" spans="1:159" s="130" customFormat="1" ht="12.75" customHeight="1">
      <c r="A115" s="156">
        <v>112</v>
      </c>
      <c r="B115" s="157">
        <v>6</v>
      </c>
      <c r="C115" s="158" t="s">
        <v>346</v>
      </c>
      <c r="D115" s="159" t="s">
        <v>354</v>
      </c>
      <c r="E115" s="160">
        <v>1</v>
      </c>
      <c r="F115" s="160">
        <v>1</v>
      </c>
      <c r="G115" s="161">
        <v>0</v>
      </c>
      <c r="H115" s="162">
        <v>0</v>
      </c>
      <c r="I115" s="163" t="s">
        <v>3</v>
      </c>
      <c r="J115" s="164"/>
      <c r="K115" s="165">
        <v>17</v>
      </c>
      <c r="L115" s="166"/>
      <c r="M115" s="166"/>
      <c r="N115" s="165">
        <v>700</v>
      </c>
      <c r="O115" s="165"/>
      <c r="P115" s="165"/>
      <c r="Q115" s="167"/>
      <c r="R115" s="167"/>
      <c r="S115" s="168">
        <v>39.5</v>
      </c>
      <c r="T115" s="167">
        <v>1</v>
      </c>
      <c r="U115" s="167"/>
      <c r="V115" s="168">
        <v>39.5</v>
      </c>
      <c r="W115" s="169"/>
      <c r="X115" s="170">
        <v>39.5</v>
      </c>
      <c r="Y115" s="169"/>
      <c r="Z115" s="169"/>
      <c r="AA115" s="169"/>
      <c r="AB115" s="171"/>
      <c r="AC115" s="172"/>
      <c r="AD115" s="169">
        <v>1</v>
      </c>
      <c r="AE115" s="169">
        <v>2</v>
      </c>
      <c r="AF115" s="169">
        <v>40</v>
      </c>
      <c r="AG115" s="169" t="s">
        <v>151</v>
      </c>
      <c r="AH115" s="173">
        <v>0</v>
      </c>
      <c r="AI115" s="227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>
        <f>X115</f>
        <v>39.5</v>
      </c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1"/>
      <c r="EH115" s="221"/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8"/>
    </row>
    <row r="116" spans="1:159" s="130" customFormat="1" ht="12.75" customHeight="1">
      <c r="A116" s="156">
        <v>113</v>
      </c>
      <c r="B116" s="157">
        <v>6</v>
      </c>
      <c r="C116" s="158" t="s">
        <v>199</v>
      </c>
      <c r="D116" s="159" t="s">
        <v>355</v>
      </c>
      <c r="E116" s="160">
        <v>1</v>
      </c>
      <c r="F116" s="160">
        <v>1</v>
      </c>
      <c r="G116" s="161">
        <v>0</v>
      </c>
      <c r="H116" s="162">
        <v>0</v>
      </c>
      <c r="I116" s="163" t="s">
        <v>3</v>
      </c>
      <c r="J116" s="164"/>
      <c r="K116" s="165">
        <v>19.6</v>
      </c>
      <c r="L116" s="166"/>
      <c r="M116" s="166"/>
      <c r="N116" s="165">
        <v>580</v>
      </c>
      <c r="O116" s="165"/>
      <c r="P116" s="165"/>
      <c r="Q116" s="167"/>
      <c r="R116" s="167"/>
      <c r="S116" s="168">
        <v>41</v>
      </c>
      <c r="T116" s="167">
        <v>1</v>
      </c>
      <c r="U116" s="167"/>
      <c r="V116" s="168">
        <v>41</v>
      </c>
      <c r="W116" s="169"/>
      <c r="X116" s="170">
        <v>41</v>
      </c>
      <c r="Y116" s="169"/>
      <c r="Z116" s="169"/>
      <c r="AA116" s="169"/>
      <c r="AB116" s="171"/>
      <c r="AC116" s="172"/>
      <c r="AD116" s="169">
        <v>1</v>
      </c>
      <c r="AE116" s="169">
        <v>1</v>
      </c>
      <c r="AF116" s="169">
        <v>41</v>
      </c>
      <c r="AG116" s="169" t="s">
        <v>242</v>
      </c>
      <c r="AH116" s="173">
        <v>0</v>
      </c>
      <c r="AI116" s="227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  <c r="DD116" s="221"/>
      <c r="DE116" s="221"/>
      <c r="DF116" s="221"/>
      <c r="DG116" s="221"/>
      <c r="DH116" s="221"/>
      <c r="DI116" s="221"/>
      <c r="DJ116" s="221"/>
      <c r="DK116" s="221"/>
      <c r="DL116" s="221"/>
      <c r="DM116" s="221"/>
      <c r="DN116" s="221"/>
      <c r="DO116" s="221"/>
      <c r="DP116" s="221"/>
      <c r="DQ116" s="221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  <c r="EC116" s="221"/>
      <c r="ED116" s="221"/>
      <c r="EE116" s="221"/>
      <c r="EF116" s="221"/>
      <c r="EG116" s="221"/>
      <c r="EH116" s="221"/>
      <c r="EI116" s="221"/>
      <c r="EJ116" s="221"/>
      <c r="EK116" s="221"/>
      <c r="EL116" s="221"/>
      <c r="EM116" s="221"/>
      <c r="EN116" s="221"/>
      <c r="EO116" s="221"/>
      <c r="EP116" s="221"/>
      <c r="EQ116" s="221"/>
      <c r="ER116" s="221"/>
      <c r="ES116" s="221"/>
      <c r="ET116" s="221">
        <f>X116</f>
        <v>41</v>
      </c>
      <c r="EU116" s="221"/>
      <c r="EV116" s="221"/>
      <c r="EW116" s="221"/>
      <c r="EX116" s="221"/>
      <c r="EY116" s="221"/>
      <c r="EZ116" s="221"/>
      <c r="FA116" s="221"/>
      <c r="FB116" s="221"/>
      <c r="FC116" s="228"/>
    </row>
    <row r="117" spans="1:159" s="229" customFormat="1" ht="12.75" customHeight="1">
      <c r="A117" s="156">
        <v>114</v>
      </c>
      <c r="B117" s="157">
        <v>6</v>
      </c>
      <c r="C117" s="158" t="s">
        <v>160</v>
      </c>
      <c r="D117" s="226" t="s">
        <v>391</v>
      </c>
      <c r="E117" s="160">
        <v>1</v>
      </c>
      <c r="F117" s="160">
        <v>7</v>
      </c>
      <c r="G117" s="161">
        <v>1</v>
      </c>
      <c r="H117" s="162">
        <v>0</v>
      </c>
      <c r="I117" s="163" t="s">
        <v>29</v>
      </c>
      <c r="J117" s="164" t="s">
        <v>313</v>
      </c>
      <c r="K117" s="165"/>
      <c r="L117" s="166"/>
      <c r="M117" s="166"/>
      <c r="N117" s="165"/>
      <c r="O117" s="165"/>
      <c r="P117" s="165">
        <v>6</v>
      </c>
      <c r="Q117" s="167"/>
      <c r="R117" s="167"/>
      <c r="S117" s="168">
        <v>12</v>
      </c>
      <c r="T117" s="167">
        <v>1</v>
      </c>
      <c r="U117" s="167"/>
      <c r="V117" s="168">
        <v>12</v>
      </c>
      <c r="W117" s="169"/>
      <c r="X117" s="170">
        <v>12</v>
      </c>
      <c r="Y117" s="169"/>
      <c r="Z117" s="169"/>
      <c r="AA117" s="169"/>
      <c r="AB117" s="171"/>
      <c r="AC117" s="172"/>
      <c r="AD117" s="169">
        <v>28</v>
      </c>
      <c r="AE117" s="169">
        <v>47</v>
      </c>
      <c r="AF117" s="169">
        <v>0</v>
      </c>
      <c r="AG117" s="169" t="s">
        <v>314</v>
      </c>
      <c r="AH117" s="173">
        <v>5</v>
      </c>
      <c r="AI117" s="227"/>
      <c r="AJ117" s="220"/>
      <c r="AK117" s="220"/>
      <c r="AL117" s="220"/>
      <c r="AM117" s="220"/>
      <c r="AN117" s="220"/>
      <c r="AO117" s="220"/>
      <c r="AP117" s="220"/>
      <c r="AQ117" s="220"/>
      <c r="AR117" s="220">
        <f>X117</f>
        <v>12</v>
      </c>
      <c r="AS117" s="220">
        <f>X117</f>
        <v>12</v>
      </c>
      <c r="AT117" s="220"/>
      <c r="AU117" s="220"/>
      <c r="AV117" s="220"/>
      <c r="AW117" s="220"/>
      <c r="AX117" s="220">
        <f>X117</f>
        <v>12</v>
      </c>
      <c r="AY117" s="220">
        <f>X117</f>
        <v>12</v>
      </c>
      <c r="AZ117" s="220"/>
      <c r="BA117" s="220"/>
      <c r="BB117" s="220"/>
      <c r="BC117" s="220">
        <f>X117</f>
        <v>12</v>
      </c>
      <c r="BD117" s="221"/>
      <c r="BE117" s="221">
        <f>X117</f>
        <v>12</v>
      </c>
      <c r="BF117" s="221">
        <f>X117</f>
        <v>12</v>
      </c>
      <c r="BG117" s="221"/>
      <c r="BH117" s="221"/>
      <c r="BI117" s="221"/>
      <c r="BJ117" s="221">
        <f>X117</f>
        <v>12</v>
      </c>
      <c r="BK117" s="221">
        <f>X117</f>
        <v>12</v>
      </c>
      <c r="BL117" s="221"/>
      <c r="BM117" s="221"/>
      <c r="BN117" s="221"/>
      <c r="BO117" s="221">
        <f>X117+AH117</f>
        <v>17</v>
      </c>
      <c r="BP117" s="221"/>
      <c r="BQ117" s="221"/>
      <c r="BR117" s="221"/>
      <c r="BS117" s="221"/>
      <c r="BT117" s="221"/>
      <c r="BU117" s="221"/>
      <c r="BV117" s="221">
        <f>X117</f>
        <v>12</v>
      </c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>
        <f>X117</f>
        <v>12</v>
      </c>
      <c r="CL117" s="221"/>
      <c r="CM117" s="221"/>
      <c r="CN117" s="221"/>
      <c r="CO117" s="221"/>
      <c r="CP117" s="221">
        <f>X117</f>
        <v>12</v>
      </c>
      <c r="CQ117" s="221"/>
      <c r="CR117" s="221"/>
      <c r="CS117" s="221"/>
      <c r="CT117" s="221"/>
      <c r="CU117" s="221"/>
      <c r="CV117" s="221"/>
      <c r="CW117" s="221"/>
      <c r="CX117" s="221"/>
      <c r="CY117" s="221">
        <f>X117</f>
        <v>12</v>
      </c>
      <c r="CZ117" s="221">
        <f>X117</f>
        <v>12</v>
      </c>
      <c r="DA117" s="221"/>
      <c r="DB117" s="221"/>
      <c r="DC117" s="221">
        <f>X117</f>
        <v>12</v>
      </c>
      <c r="DD117" s="221"/>
      <c r="DE117" s="221"/>
      <c r="DF117" s="221"/>
      <c r="DG117" s="221">
        <f>X117</f>
        <v>12</v>
      </c>
      <c r="DH117" s="221"/>
      <c r="DI117" s="221"/>
      <c r="DJ117" s="221">
        <f>X117</f>
        <v>12</v>
      </c>
      <c r="DK117" s="221"/>
      <c r="DL117" s="221"/>
      <c r="DM117" s="221"/>
      <c r="DN117" s="221"/>
      <c r="DO117" s="221"/>
      <c r="DP117" s="221">
        <f>X117</f>
        <v>12</v>
      </c>
      <c r="DQ117" s="221">
        <f>X117</f>
        <v>12</v>
      </c>
      <c r="DR117" s="221">
        <f>X117</f>
        <v>12</v>
      </c>
      <c r="DS117" s="221"/>
      <c r="DT117" s="221"/>
      <c r="DU117" s="221">
        <f>X117</f>
        <v>12</v>
      </c>
      <c r="DV117" s="221">
        <f>X117</f>
        <v>12</v>
      </c>
      <c r="DW117" s="221"/>
      <c r="DX117" s="221"/>
      <c r="DY117" s="221"/>
      <c r="DZ117" s="221">
        <f>X117</f>
        <v>12</v>
      </c>
      <c r="EA117" s="221">
        <f>X117</f>
        <v>12</v>
      </c>
      <c r="EB117" s="221"/>
      <c r="EC117" s="221"/>
      <c r="ED117" s="221"/>
      <c r="EE117" s="221"/>
      <c r="EF117" s="221"/>
      <c r="EG117" s="221"/>
      <c r="EH117" s="221"/>
      <c r="EI117" s="221"/>
      <c r="EJ117" s="221"/>
      <c r="EK117" s="221"/>
      <c r="EL117" s="221"/>
      <c r="EM117" s="221"/>
      <c r="EN117" s="221"/>
      <c r="EO117" s="221"/>
      <c r="EP117" s="221"/>
      <c r="EQ117" s="221"/>
      <c r="ER117" s="221"/>
      <c r="ES117" s="221"/>
      <c r="ET117" s="221">
        <f>X117</f>
        <v>12</v>
      </c>
      <c r="EU117" s="221"/>
      <c r="EV117" s="221"/>
      <c r="EW117" s="221"/>
      <c r="EX117" s="221"/>
      <c r="EY117" s="221"/>
      <c r="EZ117" s="221">
        <f>X117</f>
        <v>12</v>
      </c>
      <c r="FA117" s="221">
        <f>X117</f>
        <v>12</v>
      </c>
      <c r="FB117" s="221"/>
      <c r="FC117" s="228"/>
    </row>
    <row r="118" spans="1:159" s="130" customFormat="1" ht="12.75" customHeight="1">
      <c r="A118" s="156">
        <v>115</v>
      </c>
      <c r="B118" s="157">
        <v>6</v>
      </c>
      <c r="C118" s="158" t="s">
        <v>236</v>
      </c>
      <c r="D118" s="159" t="s">
        <v>356</v>
      </c>
      <c r="E118" s="160">
        <v>1</v>
      </c>
      <c r="F118" s="160">
        <v>1</v>
      </c>
      <c r="G118" s="161">
        <v>0</v>
      </c>
      <c r="H118" s="162">
        <v>0</v>
      </c>
      <c r="I118" s="163" t="s">
        <v>3</v>
      </c>
      <c r="J118" s="164"/>
      <c r="K118" s="165">
        <v>17.7</v>
      </c>
      <c r="L118" s="166"/>
      <c r="M118" s="166"/>
      <c r="N118" s="165">
        <v>430</v>
      </c>
      <c r="O118" s="165"/>
      <c r="P118" s="165"/>
      <c r="Q118" s="167"/>
      <c r="R118" s="167"/>
      <c r="S118" s="168">
        <v>35.15</v>
      </c>
      <c r="T118" s="167">
        <v>1</v>
      </c>
      <c r="U118" s="167"/>
      <c r="V118" s="168">
        <v>35.15</v>
      </c>
      <c r="W118" s="169"/>
      <c r="X118" s="170">
        <v>35.15</v>
      </c>
      <c r="Y118" s="169"/>
      <c r="Z118" s="169"/>
      <c r="AA118" s="169"/>
      <c r="AB118" s="171"/>
      <c r="AC118" s="172"/>
      <c r="AD118" s="169">
        <v>1</v>
      </c>
      <c r="AE118" s="169">
        <v>1</v>
      </c>
      <c r="AF118" s="169">
        <v>35</v>
      </c>
      <c r="AG118" s="169" t="s">
        <v>242</v>
      </c>
      <c r="AH118" s="173">
        <v>0</v>
      </c>
      <c r="AI118" s="227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1"/>
      <c r="DA118" s="221"/>
      <c r="DB118" s="221"/>
      <c r="DC118" s="221"/>
      <c r="DD118" s="221"/>
      <c r="DE118" s="221"/>
      <c r="DF118" s="221"/>
      <c r="DG118" s="221"/>
      <c r="DH118" s="221"/>
      <c r="DI118" s="221"/>
      <c r="DJ118" s="221"/>
      <c r="DK118" s="221"/>
      <c r="DL118" s="221"/>
      <c r="DM118" s="221"/>
      <c r="DN118" s="221"/>
      <c r="DO118" s="221"/>
      <c r="DP118" s="221"/>
      <c r="DQ118" s="221"/>
      <c r="DR118" s="221"/>
      <c r="DS118" s="221"/>
      <c r="DT118" s="221"/>
      <c r="DU118" s="221"/>
      <c r="DV118" s="221"/>
      <c r="DW118" s="221"/>
      <c r="DX118" s="221"/>
      <c r="DY118" s="221"/>
      <c r="DZ118" s="221"/>
      <c r="EA118" s="221"/>
      <c r="EB118" s="221"/>
      <c r="EC118" s="221"/>
      <c r="ED118" s="221"/>
      <c r="EE118" s="221"/>
      <c r="EF118" s="221"/>
      <c r="EG118" s="221"/>
      <c r="EH118" s="221"/>
      <c r="EI118" s="221"/>
      <c r="EJ118" s="221"/>
      <c r="EK118" s="221"/>
      <c r="EL118" s="221"/>
      <c r="EM118" s="221"/>
      <c r="EN118" s="221"/>
      <c r="EO118" s="221"/>
      <c r="EP118" s="221"/>
      <c r="EQ118" s="221"/>
      <c r="ER118" s="221"/>
      <c r="ES118" s="221"/>
      <c r="ET118" s="221">
        <f>X118</f>
        <v>35.15</v>
      </c>
      <c r="EU118" s="221"/>
      <c r="EV118" s="221"/>
      <c r="EW118" s="221"/>
      <c r="EX118" s="221"/>
      <c r="EY118" s="221"/>
      <c r="EZ118" s="221"/>
      <c r="FA118" s="221"/>
      <c r="FB118" s="221"/>
      <c r="FC118" s="228"/>
    </row>
    <row r="119" spans="1:159" s="229" customFormat="1" ht="12.75" customHeight="1">
      <c r="A119" s="156">
        <v>116</v>
      </c>
      <c r="B119" s="157">
        <v>6</v>
      </c>
      <c r="C119" s="158" t="s">
        <v>236</v>
      </c>
      <c r="D119" s="226" t="s">
        <v>394</v>
      </c>
      <c r="E119" s="160">
        <v>1</v>
      </c>
      <c r="F119" s="160">
        <v>1</v>
      </c>
      <c r="G119" s="161">
        <v>0</v>
      </c>
      <c r="H119" s="162">
        <v>0</v>
      </c>
      <c r="I119" s="163" t="s">
        <v>3</v>
      </c>
      <c r="J119" s="164"/>
      <c r="K119" s="165">
        <v>9.2</v>
      </c>
      <c r="L119" s="166"/>
      <c r="M119" s="166"/>
      <c r="N119" s="165">
        <v>660</v>
      </c>
      <c r="O119" s="165"/>
      <c r="P119" s="165"/>
      <c r="Q119" s="167"/>
      <c r="R119" s="167"/>
      <c r="S119" s="168">
        <v>27</v>
      </c>
      <c r="T119" s="167">
        <v>1</v>
      </c>
      <c r="U119" s="167"/>
      <c r="V119" s="168">
        <v>27</v>
      </c>
      <c r="W119" s="169"/>
      <c r="X119" s="170">
        <v>27</v>
      </c>
      <c r="Y119" s="169"/>
      <c r="Z119" s="169"/>
      <c r="AA119" s="169"/>
      <c r="AB119" s="171"/>
      <c r="AC119" s="172"/>
      <c r="AD119" s="169">
        <v>2</v>
      </c>
      <c r="AE119" s="169">
        <v>2</v>
      </c>
      <c r="AF119" s="169">
        <v>27</v>
      </c>
      <c r="AG119" s="169" t="s">
        <v>179</v>
      </c>
      <c r="AH119" s="173">
        <v>0</v>
      </c>
      <c r="AI119" s="227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1"/>
      <c r="BE119" s="221"/>
      <c r="BF119" s="221"/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/>
      <c r="BW119" s="221"/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>
        <f>X119</f>
        <v>27</v>
      </c>
      <c r="CK119" s="221"/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21"/>
      <c r="CY119" s="221"/>
      <c r="CZ119" s="221"/>
      <c r="DA119" s="221"/>
      <c r="DB119" s="221"/>
      <c r="DC119" s="221"/>
      <c r="DD119" s="221"/>
      <c r="DE119" s="221"/>
      <c r="DF119" s="221"/>
      <c r="DG119" s="221"/>
      <c r="DH119" s="221"/>
      <c r="DI119" s="221"/>
      <c r="DJ119" s="221"/>
      <c r="DK119" s="221"/>
      <c r="DL119" s="221">
        <f>X119</f>
        <v>27</v>
      </c>
      <c r="DM119" s="221"/>
      <c r="DN119" s="221"/>
      <c r="DO119" s="221"/>
      <c r="DP119" s="221"/>
      <c r="DQ119" s="221"/>
      <c r="DR119" s="221"/>
      <c r="DS119" s="221"/>
      <c r="DT119" s="221"/>
      <c r="DU119" s="221"/>
      <c r="DV119" s="221"/>
      <c r="DW119" s="221"/>
      <c r="DX119" s="221"/>
      <c r="DY119" s="221"/>
      <c r="DZ119" s="221"/>
      <c r="EA119" s="221"/>
      <c r="EB119" s="221"/>
      <c r="EC119" s="221"/>
      <c r="ED119" s="221"/>
      <c r="EE119" s="221"/>
      <c r="EF119" s="221"/>
      <c r="EG119" s="221"/>
      <c r="EH119" s="221"/>
      <c r="EI119" s="221"/>
      <c r="EJ119" s="221"/>
      <c r="EK119" s="221"/>
      <c r="EL119" s="221"/>
      <c r="EM119" s="221"/>
      <c r="EN119" s="221"/>
      <c r="EO119" s="221"/>
      <c r="EP119" s="221"/>
      <c r="EQ119" s="221"/>
      <c r="ER119" s="221"/>
      <c r="ES119" s="221"/>
      <c r="ET119" s="221"/>
      <c r="EU119" s="221"/>
      <c r="EV119" s="221"/>
      <c r="EW119" s="221"/>
      <c r="EX119" s="221"/>
      <c r="EY119" s="221"/>
      <c r="EZ119" s="221"/>
      <c r="FA119" s="221"/>
      <c r="FB119" s="221"/>
      <c r="FC119" s="228"/>
    </row>
    <row r="120" spans="1:159" s="130" customFormat="1" ht="12.75" customHeight="1">
      <c r="A120" s="156">
        <v>117</v>
      </c>
      <c r="B120" s="157">
        <v>6</v>
      </c>
      <c r="C120" s="158" t="s">
        <v>256</v>
      </c>
      <c r="D120" s="159" t="s">
        <v>357</v>
      </c>
      <c r="E120" s="160">
        <v>1</v>
      </c>
      <c r="F120" s="160">
        <v>1</v>
      </c>
      <c r="G120" s="161">
        <v>0</v>
      </c>
      <c r="H120" s="162">
        <v>0</v>
      </c>
      <c r="I120" s="163" t="s">
        <v>3</v>
      </c>
      <c r="J120" s="164"/>
      <c r="K120" s="165">
        <v>22</v>
      </c>
      <c r="L120" s="166"/>
      <c r="M120" s="166"/>
      <c r="N120" s="165">
        <v>700</v>
      </c>
      <c r="O120" s="165"/>
      <c r="P120" s="165"/>
      <c r="Q120" s="167"/>
      <c r="R120" s="167"/>
      <c r="S120" s="168">
        <v>47</v>
      </c>
      <c r="T120" s="167">
        <v>1</v>
      </c>
      <c r="U120" s="167"/>
      <c r="V120" s="168">
        <v>47</v>
      </c>
      <c r="W120" s="169"/>
      <c r="X120" s="170">
        <v>47</v>
      </c>
      <c r="Y120" s="169"/>
      <c r="Z120" s="169"/>
      <c r="AA120" s="169"/>
      <c r="AB120" s="171"/>
      <c r="AC120" s="172"/>
      <c r="AD120" s="169">
        <v>1</v>
      </c>
      <c r="AE120" s="169">
        <v>2</v>
      </c>
      <c r="AF120" s="169">
        <v>47</v>
      </c>
      <c r="AG120" s="169" t="s">
        <v>151</v>
      </c>
      <c r="AH120" s="173">
        <v>0</v>
      </c>
      <c r="AI120" s="227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1"/>
      <c r="BE120" s="221"/>
      <c r="BF120" s="221"/>
      <c r="BG120" s="221"/>
      <c r="BH120" s="221"/>
      <c r="BI120" s="221"/>
      <c r="BJ120" s="221"/>
      <c r="BK120" s="221"/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/>
      <c r="BW120" s="221"/>
      <c r="BX120" s="221"/>
      <c r="BY120" s="221"/>
      <c r="BZ120" s="221"/>
      <c r="CA120" s="221"/>
      <c r="CB120" s="221"/>
      <c r="CC120" s="221"/>
      <c r="CD120" s="221"/>
      <c r="CE120" s="221"/>
      <c r="CF120" s="221"/>
      <c r="CG120" s="221"/>
      <c r="CH120" s="221"/>
      <c r="CI120" s="221"/>
      <c r="CJ120" s="221"/>
      <c r="CK120" s="221"/>
      <c r="CL120" s="221"/>
      <c r="CM120" s="221"/>
      <c r="CN120" s="221"/>
      <c r="CO120" s="221"/>
      <c r="CP120" s="221"/>
      <c r="CQ120" s="221">
        <f>X120</f>
        <v>47</v>
      </c>
      <c r="CR120" s="221"/>
      <c r="CS120" s="221"/>
      <c r="CT120" s="221"/>
      <c r="CU120" s="221"/>
      <c r="CV120" s="221"/>
      <c r="CW120" s="221"/>
      <c r="CX120" s="221"/>
      <c r="CY120" s="221"/>
      <c r="CZ120" s="221"/>
      <c r="DA120" s="221"/>
      <c r="DB120" s="221"/>
      <c r="DC120" s="221"/>
      <c r="DD120" s="221"/>
      <c r="DE120" s="221"/>
      <c r="DF120" s="221"/>
      <c r="DG120" s="221"/>
      <c r="DH120" s="221"/>
      <c r="DI120" s="221"/>
      <c r="DJ120" s="221"/>
      <c r="DK120" s="221"/>
      <c r="DL120" s="221"/>
      <c r="DM120" s="221"/>
      <c r="DN120" s="221"/>
      <c r="DO120" s="221"/>
      <c r="DP120" s="221"/>
      <c r="DQ120" s="221"/>
      <c r="DR120" s="221"/>
      <c r="DS120" s="221"/>
      <c r="DT120" s="221"/>
      <c r="DU120" s="221"/>
      <c r="DV120" s="221"/>
      <c r="DW120" s="221"/>
      <c r="DX120" s="221"/>
      <c r="DY120" s="221"/>
      <c r="DZ120" s="221"/>
      <c r="EA120" s="221"/>
      <c r="EB120" s="221"/>
      <c r="EC120" s="221"/>
      <c r="ED120" s="221"/>
      <c r="EE120" s="221"/>
      <c r="EF120" s="221"/>
      <c r="EG120" s="221"/>
      <c r="EH120" s="221"/>
      <c r="EI120" s="221"/>
      <c r="EJ120" s="221"/>
      <c r="EK120" s="221"/>
      <c r="EL120" s="221"/>
      <c r="EM120" s="221"/>
      <c r="EN120" s="221"/>
      <c r="EO120" s="221"/>
      <c r="EP120" s="221"/>
      <c r="EQ120" s="221"/>
      <c r="ER120" s="221"/>
      <c r="ES120" s="221"/>
      <c r="ET120" s="221"/>
      <c r="EU120" s="221"/>
      <c r="EV120" s="221"/>
      <c r="EW120" s="221"/>
      <c r="EX120" s="221"/>
      <c r="EY120" s="221"/>
      <c r="EZ120" s="221"/>
      <c r="FA120" s="221"/>
      <c r="FB120" s="221"/>
      <c r="FC120" s="228"/>
    </row>
    <row r="121" spans="1:159" s="130" customFormat="1" ht="12.75" customHeight="1">
      <c r="A121" s="156">
        <v>118</v>
      </c>
      <c r="B121" s="157">
        <v>6</v>
      </c>
      <c r="C121" s="158" t="s">
        <v>171</v>
      </c>
      <c r="D121" s="159" t="s">
        <v>358</v>
      </c>
      <c r="E121" s="160">
        <v>1</v>
      </c>
      <c r="F121" s="160">
        <v>1</v>
      </c>
      <c r="G121" s="161">
        <v>0</v>
      </c>
      <c r="H121" s="162">
        <v>0</v>
      </c>
      <c r="I121" s="163" t="s">
        <v>3</v>
      </c>
      <c r="J121" s="164"/>
      <c r="K121" s="165">
        <v>18.6</v>
      </c>
      <c r="L121" s="166"/>
      <c r="M121" s="166"/>
      <c r="N121" s="165">
        <v>504</v>
      </c>
      <c r="O121" s="165"/>
      <c r="P121" s="165"/>
      <c r="Q121" s="167"/>
      <c r="R121" s="167"/>
      <c r="S121" s="168">
        <v>37.98</v>
      </c>
      <c r="T121" s="167">
        <v>1</v>
      </c>
      <c r="U121" s="167"/>
      <c r="V121" s="168">
        <v>37.98</v>
      </c>
      <c r="W121" s="169"/>
      <c r="X121" s="170">
        <v>37.98</v>
      </c>
      <c r="Y121" s="169"/>
      <c r="Z121" s="169"/>
      <c r="AA121" s="169"/>
      <c r="AB121" s="171"/>
      <c r="AC121" s="172"/>
      <c r="AD121" s="169">
        <v>1</v>
      </c>
      <c r="AE121" s="169">
        <v>1</v>
      </c>
      <c r="AF121" s="169">
        <v>39</v>
      </c>
      <c r="AG121" s="169" t="s">
        <v>242</v>
      </c>
      <c r="AH121" s="173">
        <v>0</v>
      </c>
      <c r="AI121" s="227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1"/>
      <c r="BE121" s="221"/>
      <c r="BF121" s="221"/>
      <c r="BG121" s="221"/>
      <c r="BH121" s="221"/>
      <c r="BI121" s="221"/>
      <c r="BJ121" s="221"/>
      <c r="BK121" s="221"/>
      <c r="BL121" s="221"/>
      <c r="BM121" s="221"/>
      <c r="BN121" s="221"/>
      <c r="BO121" s="221"/>
      <c r="BP121" s="221"/>
      <c r="BQ121" s="221"/>
      <c r="BR121" s="221"/>
      <c r="BS121" s="221"/>
      <c r="BT121" s="221"/>
      <c r="BU121" s="221"/>
      <c r="BV121" s="221"/>
      <c r="BW121" s="221"/>
      <c r="BX121" s="221"/>
      <c r="BY121" s="221"/>
      <c r="BZ121" s="221"/>
      <c r="CA121" s="221"/>
      <c r="CB121" s="221"/>
      <c r="CC121" s="221"/>
      <c r="CD121" s="221"/>
      <c r="CE121" s="221"/>
      <c r="CF121" s="221"/>
      <c r="CG121" s="221"/>
      <c r="CH121" s="221"/>
      <c r="CI121" s="221"/>
      <c r="CJ121" s="221"/>
      <c r="CK121" s="221"/>
      <c r="CL121" s="221"/>
      <c r="CM121" s="221"/>
      <c r="CN121" s="221"/>
      <c r="CO121" s="221"/>
      <c r="CP121" s="221"/>
      <c r="CQ121" s="221"/>
      <c r="CR121" s="221"/>
      <c r="CS121" s="221"/>
      <c r="CT121" s="221"/>
      <c r="CU121" s="221"/>
      <c r="CV121" s="221"/>
      <c r="CW121" s="221"/>
      <c r="CX121" s="221"/>
      <c r="CY121" s="221"/>
      <c r="CZ121" s="221"/>
      <c r="DA121" s="221"/>
      <c r="DB121" s="221"/>
      <c r="DC121" s="221"/>
      <c r="DD121" s="221"/>
      <c r="DE121" s="221"/>
      <c r="DF121" s="221"/>
      <c r="DG121" s="221"/>
      <c r="DH121" s="221"/>
      <c r="DI121" s="221"/>
      <c r="DJ121" s="221"/>
      <c r="DK121" s="221"/>
      <c r="DL121" s="221"/>
      <c r="DM121" s="221"/>
      <c r="DN121" s="221"/>
      <c r="DO121" s="221"/>
      <c r="DP121" s="221"/>
      <c r="DQ121" s="221"/>
      <c r="DR121" s="221"/>
      <c r="DS121" s="221"/>
      <c r="DT121" s="221"/>
      <c r="DU121" s="221"/>
      <c r="DV121" s="221"/>
      <c r="DW121" s="221"/>
      <c r="DX121" s="221"/>
      <c r="DY121" s="221"/>
      <c r="DZ121" s="221"/>
      <c r="EA121" s="221"/>
      <c r="EB121" s="221"/>
      <c r="EC121" s="221"/>
      <c r="ED121" s="221"/>
      <c r="EE121" s="221"/>
      <c r="EF121" s="221"/>
      <c r="EG121" s="221"/>
      <c r="EH121" s="221"/>
      <c r="EI121" s="221"/>
      <c r="EJ121" s="221"/>
      <c r="EK121" s="221"/>
      <c r="EL121" s="221"/>
      <c r="EM121" s="221"/>
      <c r="EN121" s="221"/>
      <c r="EO121" s="221"/>
      <c r="EP121" s="221"/>
      <c r="EQ121" s="221"/>
      <c r="ER121" s="221"/>
      <c r="ES121" s="221"/>
      <c r="ET121" s="221">
        <f>X121</f>
        <v>37.98</v>
      </c>
      <c r="EU121" s="221"/>
      <c r="EV121" s="221"/>
      <c r="EW121" s="221"/>
      <c r="EX121" s="221"/>
      <c r="EY121" s="221"/>
      <c r="EZ121" s="221"/>
      <c r="FA121" s="221"/>
      <c r="FB121" s="221"/>
      <c r="FC121" s="228"/>
    </row>
    <row r="122" spans="1:159" s="130" customFormat="1" ht="12.75" customHeight="1">
      <c r="A122" s="156">
        <v>119</v>
      </c>
      <c r="B122" s="157">
        <v>6</v>
      </c>
      <c r="C122" s="158" t="s">
        <v>359</v>
      </c>
      <c r="D122" s="159" t="s">
        <v>360</v>
      </c>
      <c r="E122" s="160">
        <v>2</v>
      </c>
      <c r="F122" s="160">
        <v>1</v>
      </c>
      <c r="G122" s="161">
        <v>0</v>
      </c>
      <c r="H122" s="162">
        <v>0</v>
      </c>
      <c r="I122" s="163" t="s">
        <v>3</v>
      </c>
      <c r="J122" s="164"/>
      <c r="K122" s="165">
        <v>39</v>
      </c>
      <c r="L122" s="166"/>
      <c r="M122" s="166"/>
      <c r="N122" s="165">
        <v>1400</v>
      </c>
      <c r="O122" s="165"/>
      <c r="P122" s="165"/>
      <c r="Q122" s="167"/>
      <c r="R122" s="167"/>
      <c r="S122" s="168">
        <v>86.5</v>
      </c>
      <c r="T122" s="167">
        <v>1</v>
      </c>
      <c r="U122" s="167"/>
      <c r="V122" s="168">
        <v>86.5</v>
      </c>
      <c r="W122" s="169">
        <v>4</v>
      </c>
      <c r="X122" s="170">
        <v>90.5</v>
      </c>
      <c r="Y122" s="169"/>
      <c r="Z122" s="169"/>
      <c r="AA122" s="169"/>
      <c r="AB122" s="171"/>
      <c r="AC122" s="172"/>
      <c r="AD122" s="169">
        <v>1</v>
      </c>
      <c r="AE122" s="169">
        <v>2</v>
      </c>
      <c r="AF122" s="169">
        <v>88</v>
      </c>
      <c r="AG122" s="169" t="s">
        <v>151</v>
      </c>
      <c r="AH122" s="173">
        <v>0</v>
      </c>
      <c r="AI122" s="227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21"/>
      <c r="CM122" s="221"/>
      <c r="CN122" s="221"/>
      <c r="CO122" s="221"/>
      <c r="CP122" s="221"/>
      <c r="CQ122" s="221">
        <f>X122</f>
        <v>90.5</v>
      </c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21"/>
      <c r="DB122" s="221"/>
      <c r="DC122" s="221"/>
      <c r="DD122" s="221"/>
      <c r="DE122" s="221"/>
      <c r="DF122" s="221"/>
      <c r="DG122" s="221"/>
      <c r="DH122" s="221"/>
      <c r="DI122" s="221"/>
      <c r="DJ122" s="221"/>
      <c r="DK122" s="221"/>
      <c r="DL122" s="221"/>
      <c r="DM122" s="221"/>
      <c r="DN122" s="221"/>
      <c r="DO122" s="221"/>
      <c r="DP122" s="221"/>
      <c r="DQ122" s="221"/>
      <c r="DR122" s="221"/>
      <c r="DS122" s="221"/>
      <c r="DT122" s="221"/>
      <c r="DU122" s="221"/>
      <c r="DV122" s="221"/>
      <c r="DW122" s="221"/>
      <c r="DX122" s="221"/>
      <c r="DY122" s="221"/>
      <c r="DZ122" s="221"/>
      <c r="EA122" s="221"/>
      <c r="EB122" s="221"/>
      <c r="EC122" s="221"/>
      <c r="ED122" s="221"/>
      <c r="EE122" s="221"/>
      <c r="EF122" s="221"/>
      <c r="EG122" s="221"/>
      <c r="EH122" s="221"/>
      <c r="EI122" s="221"/>
      <c r="EJ122" s="221"/>
      <c r="EK122" s="221"/>
      <c r="EL122" s="221"/>
      <c r="EM122" s="221"/>
      <c r="EN122" s="221"/>
      <c r="EO122" s="221"/>
      <c r="EP122" s="221"/>
      <c r="EQ122" s="221"/>
      <c r="ER122" s="221"/>
      <c r="ES122" s="221"/>
      <c r="ET122" s="221"/>
      <c r="EU122" s="221"/>
      <c r="EV122" s="221"/>
      <c r="EW122" s="221"/>
      <c r="EX122" s="221"/>
      <c r="EY122" s="221"/>
      <c r="EZ122" s="221"/>
      <c r="FA122" s="221"/>
      <c r="FB122" s="221"/>
      <c r="FC122" s="228"/>
    </row>
    <row r="123" spans="1:159" s="130" customFormat="1" ht="12.75" customHeight="1">
      <c r="A123" s="156">
        <v>120</v>
      </c>
      <c r="B123" s="157">
        <v>6</v>
      </c>
      <c r="C123" s="158" t="s">
        <v>231</v>
      </c>
      <c r="D123" s="159" t="s">
        <v>361</v>
      </c>
      <c r="E123" s="160">
        <v>1</v>
      </c>
      <c r="F123" s="160">
        <v>1</v>
      </c>
      <c r="G123" s="161">
        <v>0</v>
      </c>
      <c r="H123" s="162">
        <v>0</v>
      </c>
      <c r="I123" s="163" t="s">
        <v>3</v>
      </c>
      <c r="J123" s="164">
        <f>CONCATENATE(segédtábla!I71,"",segédtábla!J71)</f>
      </c>
      <c r="K123" s="165">
        <v>13</v>
      </c>
      <c r="L123" s="166"/>
      <c r="M123" s="166"/>
      <c r="N123" s="165">
        <v>410</v>
      </c>
      <c r="O123" s="165"/>
      <c r="P123" s="165"/>
      <c r="Q123" s="167">
        <f>(CONCATENATE(segédtábla!S71))</f>
      </c>
      <c r="R123" s="167"/>
      <c r="S123" s="168">
        <f>SUM(segédtábla!U56)</f>
        <v>27.7</v>
      </c>
      <c r="T123" s="167" t="str">
        <f>(CONCATENATE(segédtábla!V56))</f>
        <v>1</v>
      </c>
      <c r="U123" s="167">
        <f>(CONCATENATE(segédtábla!W56))</f>
      </c>
      <c r="V123" s="168">
        <f>SUM(segédtábla!X56)</f>
        <v>27.7</v>
      </c>
      <c r="W123" s="169"/>
      <c r="X123" s="170">
        <f>SUM(segédtábla!Z56)</f>
        <v>27.7</v>
      </c>
      <c r="Y123" s="169"/>
      <c r="Z123" s="169"/>
      <c r="AA123" s="169"/>
      <c r="AB123" s="171"/>
      <c r="AC123" s="172"/>
      <c r="AD123" s="169">
        <v>1</v>
      </c>
      <c r="AE123" s="169">
        <v>1</v>
      </c>
      <c r="AF123" s="169">
        <v>28</v>
      </c>
      <c r="AG123" s="169" t="s">
        <v>242</v>
      </c>
      <c r="AH123" s="173">
        <v>0</v>
      </c>
      <c r="AI123" s="227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1"/>
      <c r="BE123" s="221"/>
      <c r="BF123" s="221"/>
      <c r="BG123" s="221"/>
      <c r="BH123" s="221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21"/>
      <c r="BS123" s="221"/>
      <c r="BT123" s="221"/>
      <c r="BU123" s="221"/>
      <c r="BV123" s="221"/>
      <c r="BW123" s="221"/>
      <c r="BX123" s="221"/>
      <c r="BY123" s="221"/>
      <c r="BZ123" s="221"/>
      <c r="CA123" s="221"/>
      <c r="CB123" s="221"/>
      <c r="CC123" s="221"/>
      <c r="CD123" s="221"/>
      <c r="CE123" s="221"/>
      <c r="CF123" s="221"/>
      <c r="CG123" s="221"/>
      <c r="CH123" s="221"/>
      <c r="CI123" s="221"/>
      <c r="CJ123" s="221"/>
      <c r="CK123" s="221"/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1"/>
      <c r="CV123" s="221"/>
      <c r="CW123" s="221"/>
      <c r="CX123" s="221"/>
      <c r="CY123" s="221"/>
      <c r="CZ123" s="221"/>
      <c r="DA123" s="221"/>
      <c r="DB123" s="221"/>
      <c r="DC123" s="221"/>
      <c r="DD123" s="221"/>
      <c r="DE123" s="221"/>
      <c r="DF123" s="221"/>
      <c r="DG123" s="221"/>
      <c r="DH123" s="221"/>
      <c r="DI123" s="221"/>
      <c r="DJ123" s="221"/>
      <c r="DK123" s="221"/>
      <c r="DL123" s="221"/>
      <c r="DM123" s="221"/>
      <c r="DN123" s="221"/>
      <c r="DO123" s="221"/>
      <c r="DP123" s="221"/>
      <c r="DQ123" s="221"/>
      <c r="DR123" s="221"/>
      <c r="DS123" s="221"/>
      <c r="DT123" s="221"/>
      <c r="DU123" s="221"/>
      <c r="DV123" s="221"/>
      <c r="DW123" s="221"/>
      <c r="DX123" s="221"/>
      <c r="DY123" s="221"/>
      <c r="DZ123" s="221"/>
      <c r="EA123" s="221"/>
      <c r="EB123" s="221"/>
      <c r="EC123" s="221"/>
      <c r="ED123" s="221"/>
      <c r="EE123" s="221"/>
      <c r="EF123" s="221"/>
      <c r="EG123" s="221"/>
      <c r="EH123" s="221"/>
      <c r="EI123" s="221"/>
      <c r="EJ123" s="221"/>
      <c r="EK123" s="221"/>
      <c r="EL123" s="221"/>
      <c r="EM123" s="221"/>
      <c r="EN123" s="221"/>
      <c r="EO123" s="221"/>
      <c r="EP123" s="221"/>
      <c r="EQ123" s="221"/>
      <c r="ER123" s="221"/>
      <c r="ES123" s="221"/>
      <c r="ET123" s="221">
        <f>X123</f>
        <v>27.7</v>
      </c>
      <c r="EU123" s="221"/>
      <c r="EV123" s="221"/>
      <c r="EW123" s="221"/>
      <c r="EX123" s="221"/>
      <c r="EY123" s="221"/>
      <c r="EZ123" s="221"/>
      <c r="FA123" s="221"/>
      <c r="FB123" s="221"/>
      <c r="FC123" s="228"/>
    </row>
    <row r="124" spans="1:159" s="229" customFormat="1" ht="12.75" customHeight="1">
      <c r="A124" s="156">
        <v>121</v>
      </c>
      <c r="B124" s="157">
        <v>6</v>
      </c>
      <c r="C124" s="158" t="s">
        <v>395</v>
      </c>
      <c r="D124" s="226" t="s">
        <v>396</v>
      </c>
      <c r="E124" s="160">
        <v>5</v>
      </c>
      <c r="F124" s="160">
        <v>1</v>
      </c>
      <c r="G124" s="161">
        <v>0</v>
      </c>
      <c r="H124" s="162">
        <v>0</v>
      </c>
      <c r="I124" s="163" t="s">
        <v>3</v>
      </c>
      <c r="J124" s="164"/>
      <c r="K124" s="165">
        <v>40</v>
      </c>
      <c r="L124" s="166"/>
      <c r="M124" s="166"/>
      <c r="N124" s="165">
        <v>280</v>
      </c>
      <c r="O124" s="165"/>
      <c r="P124" s="165"/>
      <c r="Q124" s="167"/>
      <c r="R124" s="167"/>
      <c r="S124" s="168">
        <v>65.6</v>
      </c>
      <c r="T124" s="167">
        <v>1</v>
      </c>
      <c r="U124" s="167"/>
      <c r="V124" s="168">
        <v>65.6</v>
      </c>
      <c r="W124" s="169">
        <v>3</v>
      </c>
      <c r="X124" s="170">
        <v>68.6</v>
      </c>
      <c r="Y124" s="169"/>
      <c r="Z124" s="169"/>
      <c r="AA124" s="169"/>
      <c r="AB124" s="171"/>
      <c r="AC124" s="172"/>
      <c r="AD124" s="169">
        <v>11</v>
      </c>
      <c r="AE124" s="169">
        <v>11</v>
      </c>
      <c r="AF124" s="169">
        <v>69</v>
      </c>
      <c r="AG124" s="169" t="s">
        <v>65</v>
      </c>
      <c r="AH124" s="173">
        <v>25</v>
      </c>
      <c r="AI124" s="227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>
        <f>X124</f>
        <v>68.6</v>
      </c>
      <c r="AZ124" s="220"/>
      <c r="BA124" s="220"/>
      <c r="BB124" s="220"/>
      <c r="BC124" s="220">
        <f>X124</f>
        <v>68.6</v>
      </c>
      <c r="BD124" s="221"/>
      <c r="BE124" s="221"/>
      <c r="BF124" s="221"/>
      <c r="BG124" s="221"/>
      <c r="BH124" s="221"/>
      <c r="BI124" s="221"/>
      <c r="BJ124" s="221"/>
      <c r="BK124" s="221"/>
      <c r="BL124" s="221"/>
      <c r="BM124" s="221">
        <f>X124</f>
        <v>68.6</v>
      </c>
      <c r="BN124" s="221">
        <f>X124</f>
        <v>68.6</v>
      </c>
      <c r="BO124" s="221"/>
      <c r="BP124" s="221"/>
      <c r="BQ124" s="221"/>
      <c r="BR124" s="221"/>
      <c r="BS124" s="221">
        <f>X124</f>
        <v>68.6</v>
      </c>
      <c r="BT124" s="221"/>
      <c r="BU124" s="221"/>
      <c r="BV124" s="221"/>
      <c r="BW124" s="221"/>
      <c r="BX124" s="221"/>
      <c r="BY124" s="221"/>
      <c r="BZ124" s="221"/>
      <c r="CA124" s="221"/>
      <c r="CB124" s="221"/>
      <c r="CC124" s="221"/>
      <c r="CD124" s="221"/>
      <c r="CE124" s="221"/>
      <c r="CF124" s="221">
        <f>X124</f>
        <v>68.6</v>
      </c>
      <c r="CG124" s="221"/>
      <c r="CH124" s="221"/>
      <c r="CI124" s="221"/>
      <c r="CJ124" s="221">
        <f>X124</f>
        <v>68.6</v>
      </c>
      <c r="CK124" s="221"/>
      <c r="CL124" s="221"/>
      <c r="CM124" s="221"/>
      <c r="CN124" s="221"/>
      <c r="CO124" s="221"/>
      <c r="CP124" s="221">
        <f>X124</f>
        <v>68.6</v>
      </c>
      <c r="CQ124" s="221"/>
      <c r="CR124" s="221"/>
      <c r="CS124" s="221"/>
      <c r="CT124" s="221"/>
      <c r="CU124" s="221"/>
      <c r="CV124" s="221"/>
      <c r="CW124" s="221">
        <f>X124</f>
        <v>68.6</v>
      </c>
      <c r="CX124" s="221"/>
      <c r="CY124" s="221"/>
      <c r="CZ124" s="221"/>
      <c r="DA124" s="221"/>
      <c r="DB124" s="221"/>
      <c r="DC124" s="221"/>
      <c r="DD124" s="221"/>
      <c r="DE124" s="221"/>
      <c r="DF124" s="221"/>
      <c r="DG124" s="221"/>
      <c r="DH124" s="221"/>
      <c r="DI124" s="221"/>
      <c r="DJ124" s="221"/>
      <c r="DK124" s="221"/>
      <c r="DL124" s="221">
        <f>X124</f>
        <v>68.6</v>
      </c>
      <c r="DM124" s="221"/>
      <c r="DN124" s="221"/>
      <c r="DO124" s="221"/>
      <c r="DP124" s="221"/>
      <c r="DQ124" s="221"/>
      <c r="DR124" s="221"/>
      <c r="DS124" s="221"/>
      <c r="DT124" s="221"/>
      <c r="DU124" s="221"/>
      <c r="DV124" s="221"/>
      <c r="DW124" s="221"/>
      <c r="DX124" s="221"/>
      <c r="DY124" s="221"/>
      <c r="DZ124" s="221"/>
      <c r="EA124" s="221"/>
      <c r="EB124" s="221"/>
      <c r="EC124" s="221"/>
      <c r="ED124" s="221"/>
      <c r="EE124" s="221"/>
      <c r="EF124" s="221"/>
      <c r="EG124" s="221"/>
      <c r="EH124" s="221"/>
      <c r="EI124" s="221"/>
      <c r="EJ124" s="221"/>
      <c r="EK124" s="221"/>
      <c r="EL124" s="221"/>
      <c r="EM124" s="221"/>
      <c r="EN124" s="221"/>
      <c r="EO124" s="221"/>
      <c r="EP124" s="221"/>
      <c r="EQ124" s="221"/>
      <c r="ER124" s="221"/>
      <c r="ES124" s="221"/>
      <c r="ET124" s="221"/>
      <c r="EU124" s="221"/>
      <c r="EV124" s="221"/>
      <c r="EW124" s="221"/>
      <c r="EX124" s="221"/>
      <c r="EY124" s="221"/>
      <c r="EZ124" s="221"/>
      <c r="FA124" s="221">
        <f>X124</f>
        <v>68.6</v>
      </c>
      <c r="FB124" s="221"/>
      <c r="FC124" s="228"/>
    </row>
    <row r="125" spans="1:159" s="130" customFormat="1" ht="12.75" customHeight="1">
      <c r="A125" s="156">
        <v>122</v>
      </c>
      <c r="B125" s="157">
        <v>6</v>
      </c>
      <c r="C125" s="158" t="s">
        <v>238</v>
      </c>
      <c r="D125" s="159" t="s">
        <v>362</v>
      </c>
      <c r="E125" s="160">
        <v>1</v>
      </c>
      <c r="F125" s="160">
        <v>1</v>
      </c>
      <c r="G125" s="161">
        <v>0</v>
      </c>
      <c r="H125" s="162">
        <v>0</v>
      </c>
      <c r="I125" s="163" t="s">
        <v>3</v>
      </c>
      <c r="J125" s="164"/>
      <c r="K125" s="165">
        <v>18</v>
      </c>
      <c r="L125" s="166"/>
      <c r="M125" s="166"/>
      <c r="N125" s="165">
        <v>700</v>
      </c>
      <c r="O125" s="165"/>
      <c r="P125" s="165"/>
      <c r="Q125" s="167"/>
      <c r="R125" s="167"/>
      <c r="S125" s="168">
        <v>41</v>
      </c>
      <c r="T125" s="167">
        <v>1</v>
      </c>
      <c r="U125" s="167"/>
      <c r="V125" s="168">
        <v>41</v>
      </c>
      <c r="W125" s="169"/>
      <c r="X125" s="170">
        <v>41</v>
      </c>
      <c r="Y125" s="169"/>
      <c r="Z125" s="169"/>
      <c r="AA125" s="169"/>
      <c r="AB125" s="171"/>
      <c r="AC125" s="172"/>
      <c r="AD125" s="169">
        <v>1</v>
      </c>
      <c r="AE125" s="169">
        <v>2</v>
      </c>
      <c r="AF125" s="169">
        <v>41</v>
      </c>
      <c r="AG125" s="169" t="s">
        <v>151</v>
      </c>
      <c r="AH125" s="173">
        <v>0</v>
      </c>
      <c r="AI125" s="227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1"/>
      <c r="BE125" s="221"/>
      <c r="BF125" s="221"/>
      <c r="BG125" s="221"/>
      <c r="BH125" s="221"/>
      <c r="BI125" s="221"/>
      <c r="BJ125" s="221"/>
      <c r="BK125" s="221"/>
      <c r="BL125" s="221"/>
      <c r="BM125" s="221"/>
      <c r="BN125" s="221"/>
      <c r="BO125" s="221"/>
      <c r="BP125" s="221"/>
      <c r="BQ125" s="221"/>
      <c r="BR125" s="221"/>
      <c r="BS125" s="221"/>
      <c r="BT125" s="221"/>
      <c r="BU125" s="221"/>
      <c r="BV125" s="221"/>
      <c r="BW125" s="221"/>
      <c r="BX125" s="221"/>
      <c r="BY125" s="221"/>
      <c r="BZ125" s="221"/>
      <c r="CA125" s="221"/>
      <c r="CB125" s="221"/>
      <c r="CC125" s="221"/>
      <c r="CD125" s="221"/>
      <c r="CE125" s="221"/>
      <c r="CF125" s="221"/>
      <c r="CG125" s="221"/>
      <c r="CH125" s="221"/>
      <c r="CI125" s="221"/>
      <c r="CJ125" s="221"/>
      <c r="CK125" s="221"/>
      <c r="CL125" s="221"/>
      <c r="CM125" s="221"/>
      <c r="CN125" s="221"/>
      <c r="CO125" s="221"/>
      <c r="CP125" s="221"/>
      <c r="CQ125" s="221">
        <f>X125</f>
        <v>41</v>
      </c>
      <c r="CR125" s="221"/>
      <c r="CS125" s="221"/>
      <c r="CT125" s="221"/>
      <c r="CU125" s="221"/>
      <c r="CV125" s="221"/>
      <c r="CW125" s="221"/>
      <c r="CX125" s="221"/>
      <c r="CY125" s="221"/>
      <c r="CZ125" s="221"/>
      <c r="DA125" s="221"/>
      <c r="DB125" s="221"/>
      <c r="DC125" s="221"/>
      <c r="DD125" s="221"/>
      <c r="DE125" s="221"/>
      <c r="DF125" s="221"/>
      <c r="DG125" s="221"/>
      <c r="DH125" s="221"/>
      <c r="DI125" s="221"/>
      <c r="DJ125" s="221"/>
      <c r="DK125" s="221"/>
      <c r="DL125" s="221"/>
      <c r="DM125" s="221"/>
      <c r="DN125" s="221"/>
      <c r="DO125" s="221"/>
      <c r="DP125" s="221"/>
      <c r="DQ125" s="221"/>
      <c r="DR125" s="221"/>
      <c r="DS125" s="221"/>
      <c r="DT125" s="221"/>
      <c r="DU125" s="221"/>
      <c r="DV125" s="221"/>
      <c r="DW125" s="221"/>
      <c r="DX125" s="221"/>
      <c r="DY125" s="221"/>
      <c r="DZ125" s="221"/>
      <c r="EA125" s="221"/>
      <c r="EB125" s="221"/>
      <c r="EC125" s="221"/>
      <c r="ED125" s="221"/>
      <c r="EE125" s="221"/>
      <c r="EF125" s="221"/>
      <c r="EG125" s="221"/>
      <c r="EH125" s="221"/>
      <c r="EI125" s="221"/>
      <c r="EJ125" s="221"/>
      <c r="EK125" s="221"/>
      <c r="EL125" s="221"/>
      <c r="EM125" s="221"/>
      <c r="EN125" s="221"/>
      <c r="EO125" s="221"/>
      <c r="EP125" s="221"/>
      <c r="EQ125" s="221"/>
      <c r="ER125" s="221"/>
      <c r="ES125" s="221"/>
      <c r="ET125" s="221"/>
      <c r="EU125" s="221"/>
      <c r="EV125" s="221"/>
      <c r="EW125" s="221"/>
      <c r="EX125" s="221"/>
      <c r="EY125" s="221"/>
      <c r="EZ125" s="221"/>
      <c r="FA125" s="221"/>
      <c r="FB125" s="221"/>
      <c r="FC125" s="228"/>
    </row>
    <row r="126" spans="1:159" s="229" customFormat="1" ht="12.75" customHeight="1">
      <c r="A126" s="156">
        <v>123</v>
      </c>
      <c r="B126" s="157">
        <v>6</v>
      </c>
      <c r="C126" s="158" t="s">
        <v>233</v>
      </c>
      <c r="D126" s="226" t="s">
        <v>397</v>
      </c>
      <c r="E126" s="160">
        <v>1</v>
      </c>
      <c r="F126" s="160">
        <v>1</v>
      </c>
      <c r="G126" s="161">
        <v>0</v>
      </c>
      <c r="H126" s="162">
        <v>0</v>
      </c>
      <c r="I126" s="163" t="s">
        <v>3</v>
      </c>
      <c r="J126" s="164" t="s">
        <v>398</v>
      </c>
      <c r="K126" s="165">
        <v>19</v>
      </c>
      <c r="L126" s="166"/>
      <c r="M126" s="166"/>
      <c r="N126" s="165">
        <v>700</v>
      </c>
      <c r="O126" s="165"/>
      <c r="P126" s="165"/>
      <c r="Q126" s="167"/>
      <c r="R126" s="167"/>
      <c r="S126" s="168">
        <v>42.5</v>
      </c>
      <c r="T126" s="167">
        <v>1</v>
      </c>
      <c r="U126" s="167"/>
      <c r="V126" s="168">
        <v>42.5</v>
      </c>
      <c r="W126" s="169">
        <v>10</v>
      </c>
      <c r="X126" s="170">
        <v>52.5</v>
      </c>
      <c r="Y126" s="169"/>
      <c r="Z126" s="169"/>
      <c r="AA126" s="169"/>
      <c r="AB126" s="171"/>
      <c r="AC126" s="172"/>
      <c r="AD126" s="169">
        <v>5</v>
      </c>
      <c r="AE126" s="169">
        <v>5</v>
      </c>
      <c r="AF126" s="169">
        <v>53</v>
      </c>
      <c r="AG126" s="169" t="s">
        <v>257</v>
      </c>
      <c r="AH126" s="173">
        <v>5</v>
      </c>
      <c r="AI126" s="227"/>
      <c r="AJ126" s="220"/>
      <c r="AK126" s="220"/>
      <c r="AL126" s="220"/>
      <c r="AM126" s="220"/>
      <c r="AN126" s="220"/>
      <c r="AO126" s="220"/>
      <c r="AP126" s="220"/>
      <c r="AQ126" s="220">
        <f>X126</f>
        <v>52.5</v>
      </c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1"/>
      <c r="BE126" s="221"/>
      <c r="BF126" s="221"/>
      <c r="BG126" s="221"/>
      <c r="BH126" s="221"/>
      <c r="BI126" s="221"/>
      <c r="BJ126" s="221"/>
      <c r="BK126" s="221"/>
      <c r="BL126" s="221"/>
      <c r="BM126" s="221"/>
      <c r="BN126" s="221"/>
      <c r="BO126" s="221"/>
      <c r="BP126" s="221"/>
      <c r="BQ126" s="221"/>
      <c r="BR126" s="221"/>
      <c r="BS126" s="221"/>
      <c r="BT126" s="221"/>
      <c r="BU126" s="221"/>
      <c r="BV126" s="221"/>
      <c r="BW126" s="221"/>
      <c r="BX126" s="221"/>
      <c r="BY126" s="221"/>
      <c r="BZ126" s="221"/>
      <c r="CA126" s="221"/>
      <c r="CB126" s="221"/>
      <c r="CC126" s="221"/>
      <c r="CD126" s="221"/>
      <c r="CE126" s="221"/>
      <c r="CF126" s="221"/>
      <c r="CG126" s="221"/>
      <c r="CH126" s="221"/>
      <c r="CI126" s="221"/>
      <c r="CJ126" s="221"/>
      <c r="CK126" s="221"/>
      <c r="CL126" s="221">
        <f>X126</f>
        <v>52.5</v>
      </c>
      <c r="CM126" s="221">
        <f>X126+AH126</f>
        <v>57.5</v>
      </c>
      <c r="CN126" s="221"/>
      <c r="CO126" s="221"/>
      <c r="CP126" s="221"/>
      <c r="CQ126" s="221"/>
      <c r="CR126" s="221"/>
      <c r="CS126" s="221"/>
      <c r="CT126" s="221"/>
      <c r="CU126" s="221"/>
      <c r="CV126" s="221"/>
      <c r="CW126" s="221"/>
      <c r="CX126" s="221"/>
      <c r="CY126" s="221"/>
      <c r="CZ126" s="221"/>
      <c r="DA126" s="221"/>
      <c r="DB126" s="221"/>
      <c r="DC126" s="221"/>
      <c r="DD126" s="221"/>
      <c r="DE126" s="221"/>
      <c r="DF126" s="221"/>
      <c r="DG126" s="221"/>
      <c r="DH126" s="221"/>
      <c r="DI126" s="221"/>
      <c r="DJ126" s="221"/>
      <c r="DK126" s="221"/>
      <c r="DL126" s="221"/>
      <c r="DM126" s="221"/>
      <c r="DN126" s="221"/>
      <c r="DO126" s="221">
        <f>X126</f>
        <v>52.5</v>
      </c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>
        <f>X126</f>
        <v>52.5</v>
      </c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8"/>
    </row>
    <row r="127" spans="1:159" s="229" customFormat="1" ht="12.75" customHeight="1">
      <c r="A127" s="156">
        <v>124</v>
      </c>
      <c r="B127" s="157">
        <v>6</v>
      </c>
      <c r="C127" s="158" t="s">
        <v>399</v>
      </c>
      <c r="D127" s="226" t="s">
        <v>400</v>
      </c>
      <c r="E127" s="160">
        <v>3</v>
      </c>
      <c r="F127" s="160">
        <v>3</v>
      </c>
      <c r="G127" s="161">
        <v>1</v>
      </c>
      <c r="H127" s="162">
        <v>0</v>
      </c>
      <c r="I127" s="163" t="s">
        <v>15</v>
      </c>
      <c r="J127" s="164" t="s">
        <v>279</v>
      </c>
      <c r="K127" s="165">
        <v>49</v>
      </c>
      <c r="L127" s="166"/>
      <c r="M127" s="166"/>
      <c r="N127" s="165">
        <v>0</v>
      </c>
      <c r="O127" s="165"/>
      <c r="P127" s="165"/>
      <c r="Q127" s="167"/>
      <c r="R127" s="167"/>
      <c r="S127" s="168">
        <v>24.5</v>
      </c>
      <c r="T127" s="167">
        <v>1</v>
      </c>
      <c r="U127" s="167"/>
      <c r="V127" s="168">
        <v>24.5</v>
      </c>
      <c r="W127" s="169">
        <v>7</v>
      </c>
      <c r="X127" s="170">
        <v>31.5</v>
      </c>
      <c r="Y127" s="169"/>
      <c r="Z127" s="169"/>
      <c r="AA127" s="169"/>
      <c r="AB127" s="171"/>
      <c r="AC127" s="172"/>
      <c r="AD127" s="169">
        <v>10</v>
      </c>
      <c r="AE127" s="169">
        <v>22</v>
      </c>
      <c r="AF127" s="169">
        <v>41</v>
      </c>
      <c r="AG127" s="169" t="s">
        <v>401</v>
      </c>
      <c r="AH127" s="173">
        <v>15</v>
      </c>
      <c r="AI127" s="227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1"/>
      <c r="BE127" s="221"/>
      <c r="BF127" s="221"/>
      <c r="BG127" s="221"/>
      <c r="BH127" s="221"/>
      <c r="BI127" s="221"/>
      <c r="BJ127" s="221"/>
      <c r="BK127" s="221"/>
      <c r="BL127" s="221"/>
      <c r="BM127" s="221"/>
      <c r="BN127" s="221"/>
      <c r="BO127" s="221"/>
      <c r="BP127" s="221"/>
      <c r="BQ127" s="221"/>
      <c r="BR127" s="221"/>
      <c r="BS127" s="221"/>
      <c r="BT127" s="221"/>
      <c r="BU127" s="221"/>
      <c r="BV127" s="221"/>
      <c r="BW127" s="221"/>
      <c r="BX127" s="221"/>
      <c r="BY127" s="221"/>
      <c r="BZ127" s="221"/>
      <c r="CA127" s="221"/>
      <c r="CB127" s="221"/>
      <c r="CC127" s="221"/>
      <c r="CD127" s="221"/>
      <c r="CE127" s="221">
        <f>X127</f>
        <v>31.5</v>
      </c>
      <c r="CF127" s="221"/>
      <c r="CG127" s="221"/>
      <c r="CH127" s="221"/>
      <c r="CI127" s="221"/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1"/>
      <c r="DA127" s="221">
        <f>X127</f>
        <v>31.5</v>
      </c>
      <c r="DB127" s="221">
        <f>X127</f>
        <v>31.5</v>
      </c>
      <c r="DC127" s="221"/>
      <c r="DD127" s="221"/>
      <c r="DE127" s="221"/>
      <c r="DF127" s="221"/>
      <c r="DG127" s="221">
        <f>X127</f>
        <v>31.5</v>
      </c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>
        <f>X127</f>
        <v>31.5</v>
      </c>
      <c r="DX127" s="221">
        <f>X127</f>
        <v>31.5</v>
      </c>
      <c r="DY127" s="221">
        <f>X127</f>
        <v>31.5</v>
      </c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>
        <f>X127+AH127</f>
        <v>46.5</v>
      </c>
      <c r="EJ127" s="221"/>
      <c r="EK127" s="221"/>
      <c r="EL127" s="221"/>
      <c r="EM127" s="221"/>
      <c r="EN127" s="221">
        <f>X127</f>
        <v>31.5</v>
      </c>
      <c r="EO127" s="221"/>
      <c r="EP127" s="221"/>
      <c r="EQ127" s="221">
        <f>X127</f>
        <v>31.5</v>
      </c>
      <c r="ER127" s="221"/>
      <c r="ES127" s="221"/>
      <c r="ET127" s="221"/>
      <c r="EU127" s="221"/>
      <c r="EV127" s="221"/>
      <c r="EW127" s="221"/>
      <c r="EX127" s="221"/>
      <c r="EY127" s="221"/>
      <c r="EZ127" s="221"/>
      <c r="FA127" s="221"/>
      <c r="FB127" s="221"/>
      <c r="FC127" s="228"/>
    </row>
    <row r="128" spans="1:159" s="229" customFormat="1" ht="12.75" customHeight="1">
      <c r="A128" s="156"/>
      <c r="B128" s="157"/>
      <c r="C128" s="158"/>
      <c r="D128" s="226"/>
      <c r="E128" s="160"/>
      <c r="F128" s="160">
        <v>4</v>
      </c>
      <c r="G128" s="161">
        <v>1</v>
      </c>
      <c r="H128" s="162">
        <v>1</v>
      </c>
      <c r="I128" s="163" t="s">
        <v>402</v>
      </c>
      <c r="J128" s="164" t="s">
        <v>403</v>
      </c>
      <c r="K128" s="165">
        <v>6</v>
      </c>
      <c r="L128" s="166"/>
      <c r="M128" s="166"/>
      <c r="N128" s="165">
        <v>0</v>
      </c>
      <c r="O128" s="165"/>
      <c r="P128" s="165"/>
      <c r="Q128" s="167"/>
      <c r="R128" s="167"/>
      <c r="S128" s="168">
        <v>9</v>
      </c>
      <c r="T128" s="167">
        <v>1</v>
      </c>
      <c r="U128" s="167"/>
      <c r="V128" s="168">
        <v>9</v>
      </c>
      <c r="W128" s="169"/>
      <c r="X128" s="170">
        <v>9</v>
      </c>
      <c r="Y128" s="169"/>
      <c r="Z128" s="169"/>
      <c r="AA128" s="169"/>
      <c r="AB128" s="171"/>
      <c r="AC128" s="172"/>
      <c r="AD128" s="169"/>
      <c r="AE128" s="169"/>
      <c r="AF128" s="169"/>
      <c r="AG128" s="169"/>
      <c r="AH128" s="173"/>
      <c r="AI128" s="227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1"/>
      <c r="BE128" s="221"/>
      <c r="BF128" s="221"/>
      <c r="BG128" s="221"/>
      <c r="BH128" s="221"/>
      <c r="BI128" s="221"/>
      <c r="BJ128" s="221"/>
      <c r="BK128" s="221"/>
      <c r="BL128" s="221"/>
      <c r="BM128" s="221"/>
      <c r="BN128" s="221"/>
      <c r="BO128" s="221"/>
      <c r="BP128" s="221"/>
      <c r="BQ128" s="221"/>
      <c r="BR128" s="221"/>
      <c r="BS128" s="221"/>
      <c r="BT128" s="221"/>
      <c r="BU128" s="221"/>
      <c r="BV128" s="221"/>
      <c r="BW128" s="221"/>
      <c r="BX128" s="221"/>
      <c r="BY128" s="221"/>
      <c r="BZ128" s="221"/>
      <c r="CA128" s="221"/>
      <c r="CB128" s="221"/>
      <c r="CC128" s="221"/>
      <c r="CD128" s="221"/>
      <c r="CE128" s="221">
        <f>X128</f>
        <v>9</v>
      </c>
      <c r="CF128" s="221"/>
      <c r="CG128" s="221"/>
      <c r="CH128" s="221"/>
      <c r="CI128" s="221"/>
      <c r="CJ128" s="221"/>
      <c r="CK128" s="221"/>
      <c r="CL128" s="221"/>
      <c r="CM128" s="221"/>
      <c r="CN128" s="221"/>
      <c r="CO128" s="221"/>
      <c r="CP128" s="221"/>
      <c r="CQ128" s="221"/>
      <c r="CR128" s="221"/>
      <c r="CS128" s="221"/>
      <c r="CT128" s="221"/>
      <c r="CU128" s="221"/>
      <c r="CV128" s="221"/>
      <c r="CW128" s="221"/>
      <c r="CX128" s="221"/>
      <c r="CY128" s="221"/>
      <c r="CZ128" s="221"/>
      <c r="DA128" s="221">
        <f>X128</f>
        <v>9</v>
      </c>
      <c r="DB128" s="221">
        <f>X128</f>
        <v>9</v>
      </c>
      <c r="DC128" s="221"/>
      <c r="DD128" s="221"/>
      <c r="DE128" s="221"/>
      <c r="DF128" s="221"/>
      <c r="DG128" s="221">
        <f>X128</f>
        <v>9</v>
      </c>
      <c r="DH128" s="221"/>
      <c r="DI128" s="221"/>
      <c r="DJ128" s="221"/>
      <c r="DK128" s="221"/>
      <c r="DL128" s="221"/>
      <c r="DM128" s="221"/>
      <c r="DN128" s="221"/>
      <c r="DO128" s="221"/>
      <c r="DP128" s="221"/>
      <c r="DQ128" s="221"/>
      <c r="DR128" s="221"/>
      <c r="DS128" s="221"/>
      <c r="DT128" s="221"/>
      <c r="DU128" s="221"/>
      <c r="DV128" s="221"/>
      <c r="DW128" s="221">
        <f>X128</f>
        <v>9</v>
      </c>
      <c r="DX128" s="221">
        <f>X128</f>
        <v>9</v>
      </c>
      <c r="DY128" s="221">
        <f>X128</f>
        <v>9</v>
      </c>
      <c r="DZ128" s="221"/>
      <c r="EA128" s="221"/>
      <c r="EB128" s="221"/>
      <c r="EC128" s="221"/>
      <c r="ED128" s="221"/>
      <c r="EE128" s="221"/>
      <c r="EF128" s="221"/>
      <c r="EG128" s="221"/>
      <c r="EH128" s="221"/>
      <c r="EI128" s="221">
        <f>X128</f>
        <v>9</v>
      </c>
      <c r="EJ128" s="221"/>
      <c r="EK128" s="221"/>
      <c r="EL128" s="221"/>
      <c r="EM128" s="221"/>
      <c r="EN128" s="221">
        <f>X128</f>
        <v>9</v>
      </c>
      <c r="EO128" s="221"/>
      <c r="EP128" s="221"/>
      <c r="EQ128" s="221">
        <f>X128</f>
        <v>9</v>
      </c>
      <c r="ER128" s="221"/>
      <c r="ES128" s="221"/>
      <c r="ET128" s="221"/>
      <c r="EU128" s="221"/>
      <c r="EV128" s="221"/>
      <c r="EW128" s="221"/>
      <c r="EX128" s="221"/>
      <c r="EY128" s="221"/>
      <c r="EZ128" s="221"/>
      <c r="FA128" s="221"/>
      <c r="FB128" s="221"/>
      <c r="FC128" s="228"/>
    </row>
    <row r="129" spans="1:159" s="130" customFormat="1" ht="12.75" customHeight="1">
      <c r="A129" s="156">
        <v>125</v>
      </c>
      <c r="B129" s="157">
        <v>6</v>
      </c>
      <c r="C129" s="158" t="s">
        <v>282</v>
      </c>
      <c r="D129" s="159" t="s">
        <v>363</v>
      </c>
      <c r="E129" s="160">
        <v>1</v>
      </c>
      <c r="F129" s="160">
        <v>1</v>
      </c>
      <c r="G129" s="161">
        <v>0</v>
      </c>
      <c r="H129" s="162">
        <v>0</v>
      </c>
      <c r="I129" s="163" t="s">
        <v>3</v>
      </c>
      <c r="J129" s="164"/>
      <c r="K129" s="165">
        <v>10</v>
      </c>
      <c r="L129" s="166"/>
      <c r="M129" s="166"/>
      <c r="N129" s="165">
        <v>350</v>
      </c>
      <c r="O129" s="165"/>
      <c r="P129" s="165"/>
      <c r="Q129" s="167"/>
      <c r="R129" s="167"/>
      <c r="S129" s="168">
        <v>22</v>
      </c>
      <c r="T129" s="167">
        <v>1</v>
      </c>
      <c r="U129" s="167"/>
      <c r="V129" s="168">
        <v>22</v>
      </c>
      <c r="W129" s="169"/>
      <c r="X129" s="170">
        <v>22</v>
      </c>
      <c r="Y129" s="169"/>
      <c r="Z129" s="169"/>
      <c r="AA129" s="169"/>
      <c r="AB129" s="171"/>
      <c r="AC129" s="172"/>
      <c r="AD129" s="169">
        <v>1</v>
      </c>
      <c r="AE129" s="169">
        <v>1</v>
      </c>
      <c r="AF129" s="169">
        <v>22</v>
      </c>
      <c r="AG129" s="169" t="s">
        <v>242</v>
      </c>
      <c r="AH129" s="173">
        <v>0</v>
      </c>
      <c r="AI129" s="227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1"/>
      <c r="BE129" s="221"/>
      <c r="BF129" s="221"/>
      <c r="BG129" s="221"/>
      <c r="BH129" s="221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221"/>
      <c r="CX129" s="221"/>
      <c r="CY129" s="221"/>
      <c r="CZ129" s="221"/>
      <c r="DA129" s="221"/>
      <c r="DB129" s="221"/>
      <c r="DC129" s="221"/>
      <c r="DD129" s="221"/>
      <c r="DE129" s="221"/>
      <c r="DF129" s="221"/>
      <c r="DG129" s="221"/>
      <c r="DH129" s="221"/>
      <c r="DI129" s="221"/>
      <c r="DJ129" s="221"/>
      <c r="DK129" s="221"/>
      <c r="DL129" s="221"/>
      <c r="DM129" s="221"/>
      <c r="DN129" s="221"/>
      <c r="DO129" s="221"/>
      <c r="DP129" s="221"/>
      <c r="DQ129" s="221"/>
      <c r="DR129" s="221"/>
      <c r="DS129" s="221"/>
      <c r="DT129" s="221"/>
      <c r="DU129" s="221"/>
      <c r="DV129" s="221"/>
      <c r="DW129" s="221"/>
      <c r="DX129" s="221"/>
      <c r="DY129" s="221"/>
      <c r="DZ129" s="221"/>
      <c r="EA129" s="221"/>
      <c r="EB129" s="221"/>
      <c r="EC129" s="221"/>
      <c r="ED129" s="221"/>
      <c r="EE129" s="221"/>
      <c r="EF129" s="221"/>
      <c r="EG129" s="221"/>
      <c r="EH129" s="221"/>
      <c r="EI129" s="221"/>
      <c r="EJ129" s="221"/>
      <c r="EK129" s="221"/>
      <c r="EL129" s="221"/>
      <c r="EM129" s="221"/>
      <c r="EN129" s="221"/>
      <c r="EO129" s="221"/>
      <c r="EP129" s="221"/>
      <c r="EQ129" s="221"/>
      <c r="ER129" s="221"/>
      <c r="ES129" s="221"/>
      <c r="ET129" s="221">
        <f>X129</f>
        <v>22</v>
      </c>
      <c r="EU129" s="221"/>
      <c r="EV129" s="221"/>
      <c r="EW129" s="221"/>
      <c r="EX129" s="221"/>
      <c r="EY129" s="221"/>
      <c r="EZ129" s="221"/>
      <c r="FA129" s="221"/>
      <c r="FB129" s="221"/>
      <c r="FC129" s="228"/>
    </row>
    <row r="130" spans="1:159" s="130" customFormat="1" ht="12.75" customHeight="1">
      <c r="A130" s="156">
        <v>126</v>
      </c>
      <c r="B130" s="157">
        <v>6</v>
      </c>
      <c r="C130" s="158" t="s">
        <v>175</v>
      </c>
      <c r="D130" s="159" t="s">
        <v>364</v>
      </c>
      <c r="E130" s="160">
        <v>1</v>
      </c>
      <c r="F130" s="160">
        <v>1</v>
      </c>
      <c r="G130" s="161">
        <v>0</v>
      </c>
      <c r="H130" s="162">
        <v>0</v>
      </c>
      <c r="I130" s="163" t="s">
        <v>3</v>
      </c>
      <c r="J130" s="164"/>
      <c r="K130" s="165">
        <v>13</v>
      </c>
      <c r="L130" s="166"/>
      <c r="M130" s="166"/>
      <c r="N130" s="165">
        <v>285</v>
      </c>
      <c r="O130" s="165"/>
      <c r="P130" s="165"/>
      <c r="Q130" s="167"/>
      <c r="R130" s="167"/>
      <c r="S130" s="168">
        <v>25.2</v>
      </c>
      <c r="T130" s="167">
        <v>1</v>
      </c>
      <c r="U130" s="167"/>
      <c r="V130" s="168">
        <v>25.2</v>
      </c>
      <c r="W130" s="169"/>
      <c r="X130" s="170">
        <v>25.2</v>
      </c>
      <c r="Y130" s="169"/>
      <c r="Z130" s="169"/>
      <c r="AA130" s="169"/>
      <c r="AB130" s="171"/>
      <c r="AC130" s="172"/>
      <c r="AD130" s="169">
        <v>1</v>
      </c>
      <c r="AE130" s="169">
        <v>1</v>
      </c>
      <c r="AF130" s="169">
        <v>25</v>
      </c>
      <c r="AG130" s="169" t="s">
        <v>242</v>
      </c>
      <c r="AH130" s="173">
        <v>0</v>
      </c>
      <c r="AI130" s="227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1"/>
      <c r="BU130" s="221"/>
      <c r="BV130" s="221"/>
      <c r="BW130" s="221"/>
      <c r="BX130" s="221"/>
      <c r="BY130" s="221"/>
      <c r="BZ130" s="221"/>
      <c r="CA130" s="221"/>
      <c r="CB130" s="221"/>
      <c r="CC130" s="221"/>
      <c r="CD130" s="221"/>
      <c r="CE130" s="221"/>
      <c r="CF130" s="221"/>
      <c r="CG130" s="221"/>
      <c r="CH130" s="221"/>
      <c r="CI130" s="221"/>
      <c r="CJ130" s="221"/>
      <c r="CK130" s="221"/>
      <c r="CL130" s="221"/>
      <c r="CM130" s="221"/>
      <c r="CN130" s="221"/>
      <c r="CO130" s="221"/>
      <c r="CP130" s="221"/>
      <c r="CQ130" s="221"/>
      <c r="CR130" s="221"/>
      <c r="CS130" s="221"/>
      <c r="CT130" s="221"/>
      <c r="CU130" s="221"/>
      <c r="CV130" s="221"/>
      <c r="CW130" s="221"/>
      <c r="CX130" s="221"/>
      <c r="CY130" s="221"/>
      <c r="CZ130" s="221"/>
      <c r="DA130" s="221"/>
      <c r="DB130" s="221"/>
      <c r="DC130" s="221"/>
      <c r="DD130" s="221"/>
      <c r="DE130" s="221"/>
      <c r="DF130" s="221"/>
      <c r="DG130" s="221"/>
      <c r="DH130" s="221"/>
      <c r="DI130" s="221"/>
      <c r="DJ130" s="221"/>
      <c r="DK130" s="221"/>
      <c r="DL130" s="221"/>
      <c r="DM130" s="221"/>
      <c r="DN130" s="221"/>
      <c r="DO130" s="221"/>
      <c r="DP130" s="221"/>
      <c r="DQ130" s="221"/>
      <c r="DR130" s="221"/>
      <c r="DS130" s="221"/>
      <c r="DT130" s="221"/>
      <c r="DU130" s="221"/>
      <c r="DV130" s="221"/>
      <c r="DW130" s="221"/>
      <c r="DX130" s="221"/>
      <c r="DY130" s="221"/>
      <c r="DZ130" s="221"/>
      <c r="EA130" s="221"/>
      <c r="EB130" s="221"/>
      <c r="EC130" s="221"/>
      <c r="ED130" s="221"/>
      <c r="EE130" s="221"/>
      <c r="EF130" s="221"/>
      <c r="EG130" s="221"/>
      <c r="EH130" s="221"/>
      <c r="EI130" s="221"/>
      <c r="EJ130" s="221"/>
      <c r="EK130" s="221"/>
      <c r="EL130" s="221"/>
      <c r="EM130" s="221"/>
      <c r="EN130" s="221"/>
      <c r="EO130" s="221"/>
      <c r="EP130" s="221"/>
      <c r="EQ130" s="221"/>
      <c r="ER130" s="221"/>
      <c r="ES130" s="221"/>
      <c r="ET130" s="221">
        <f>X130</f>
        <v>25.2</v>
      </c>
      <c r="EU130" s="221"/>
      <c r="EV130" s="221"/>
      <c r="EW130" s="221"/>
      <c r="EX130" s="221"/>
      <c r="EY130" s="221"/>
      <c r="EZ130" s="221"/>
      <c r="FA130" s="221"/>
      <c r="FB130" s="221"/>
      <c r="FC130" s="228"/>
    </row>
    <row r="131" spans="1:159" s="130" customFormat="1" ht="12.75" customHeight="1">
      <c r="A131" s="156">
        <v>127</v>
      </c>
      <c r="B131" s="157">
        <v>6</v>
      </c>
      <c r="C131" s="158" t="s">
        <v>327</v>
      </c>
      <c r="D131" s="159" t="s">
        <v>365</v>
      </c>
      <c r="E131" s="160">
        <v>1</v>
      </c>
      <c r="F131" s="160">
        <v>1</v>
      </c>
      <c r="G131" s="161">
        <v>0</v>
      </c>
      <c r="H131" s="162">
        <v>0</v>
      </c>
      <c r="I131" s="163" t="s">
        <v>3</v>
      </c>
      <c r="J131" s="164"/>
      <c r="K131" s="165">
        <v>28</v>
      </c>
      <c r="L131" s="166"/>
      <c r="M131" s="166"/>
      <c r="N131" s="165">
        <v>650</v>
      </c>
      <c r="O131" s="165"/>
      <c r="P131" s="165"/>
      <c r="Q131" s="167"/>
      <c r="R131" s="167"/>
      <c r="S131" s="168">
        <v>55</v>
      </c>
      <c r="T131" s="167">
        <v>1</v>
      </c>
      <c r="U131" s="167"/>
      <c r="V131" s="168">
        <v>55</v>
      </c>
      <c r="W131" s="169"/>
      <c r="X131" s="170">
        <v>55</v>
      </c>
      <c r="Y131" s="169"/>
      <c r="Z131" s="169"/>
      <c r="AA131" s="169"/>
      <c r="AB131" s="171"/>
      <c r="AC131" s="172"/>
      <c r="AD131" s="169">
        <v>1</v>
      </c>
      <c r="AE131" s="169">
        <v>2</v>
      </c>
      <c r="AF131" s="169">
        <v>55</v>
      </c>
      <c r="AG131" s="169" t="s">
        <v>151</v>
      </c>
      <c r="AH131" s="173">
        <v>0</v>
      </c>
      <c r="AI131" s="227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21"/>
      <c r="BW131" s="221"/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221"/>
      <c r="CI131" s="221"/>
      <c r="CJ131" s="221"/>
      <c r="CK131" s="221"/>
      <c r="CL131" s="221"/>
      <c r="CM131" s="221"/>
      <c r="CN131" s="221"/>
      <c r="CO131" s="221"/>
      <c r="CP131" s="221"/>
      <c r="CQ131" s="221">
        <f>X131</f>
        <v>55</v>
      </c>
      <c r="CR131" s="221"/>
      <c r="CS131" s="221"/>
      <c r="CT131" s="221"/>
      <c r="CU131" s="221"/>
      <c r="CV131" s="221"/>
      <c r="CW131" s="221"/>
      <c r="CX131" s="221"/>
      <c r="CY131" s="221"/>
      <c r="CZ131" s="221"/>
      <c r="DA131" s="221"/>
      <c r="DB131" s="221"/>
      <c r="DC131" s="221"/>
      <c r="DD131" s="221"/>
      <c r="DE131" s="221"/>
      <c r="DF131" s="221"/>
      <c r="DG131" s="221"/>
      <c r="DH131" s="221"/>
      <c r="DI131" s="221"/>
      <c r="DJ131" s="221"/>
      <c r="DK131" s="221"/>
      <c r="DL131" s="221"/>
      <c r="DM131" s="221"/>
      <c r="DN131" s="221"/>
      <c r="DO131" s="221"/>
      <c r="DP131" s="221"/>
      <c r="DQ131" s="221"/>
      <c r="DR131" s="221"/>
      <c r="DS131" s="221"/>
      <c r="DT131" s="221"/>
      <c r="DU131" s="221"/>
      <c r="DV131" s="221"/>
      <c r="DW131" s="221"/>
      <c r="DX131" s="221"/>
      <c r="DY131" s="221"/>
      <c r="DZ131" s="221"/>
      <c r="EA131" s="221"/>
      <c r="EB131" s="221"/>
      <c r="EC131" s="221"/>
      <c r="ED131" s="221"/>
      <c r="EE131" s="221"/>
      <c r="EF131" s="221"/>
      <c r="EG131" s="221"/>
      <c r="EH131" s="221"/>
      <c r="EI131" s="221"/>
      <c r="EJ131" s="221"/>
      <c r="EK131" s="221"/>
      <c r="EL131" s="221"/>
      <c r="EM131" s="221"/>
      <c r="EN131" s="221"/>
      <c r="EO131" s="221"/>
      <c r="EP131" s="221"/>
      <c r="EQ131" s="221"/>
      <c r="ER131" s="221"/>
      <c r="ES131" s="221"/>
      <c r="ET131" s="221"/>
      <c r="EU131" s="221"/>
      <c r="EV131" s="221"/>
      <c r="EW131" s="221"/>
      <c r="EX131" s="221"/>
      <c r="EY131" s="221"/>
      <c r="EZ131" s="221"/>
      <c r="FA131" s="221"/>
      <c r="FB131" s="221"/>
      <c r="FC131" s="228"/>
    </row>
    <row r="132" spans="1:159" s="130" customFormat="1" ht="12.75" customHeight="1">
      <c r="A132" s="156">
        <v>128</v>
      </c>
      <c r="B132" s="157">
        <v>6</v>
      </c>
      <c r="C132" s="158" t="s">
        <v>186</v>
      </c>
      <c r="D132" s="159" t="s">
        <v>366</v>
      </c>
      <c r="E132" s="160">
        <v>1</v>
      </c>
      <c r="F132" s="160">
        <v>1</v>
      </c>
      <c r="G132" s="161">
        <v>0</v>
      </c>
      <c r="H132" s="162">
        <v>0</v>
      </c>
      <c r="I132" s="163" t="s">
        <v>3</v>
      </c>
      <c r="J132" s="164"/>
      <c r="K132" s="165">
        <v>24.2</v>
      </c>
      <c r="L132" s="166"/>
      <c r="M132" s="166"/>
      <c r="N132" s="165">
        <v>611</v>
      </c>
      <c r="O132" s="165"/>
      <c r="P132" s="165"/>
      <c r="Q132" s="167"/>
      <c r="R132" s="167"/>
      <c r="S132" s="168">
        <v>48.52</v>
      </c>
      <c r="T132" s="167">
        <v>1</v>
      </c>
      <c r="U132" s="167"/>
      <c r="V132" s="168">
        <v>48.52</v>
      </c>
      <c r="W132" s="169"/>
      <c r="X132" s="170">
        <v>48.5</v>
      </c>
      <c r="Y132" s="169"/>
      <c r="Z132" s="169"/>
      <c r="AA132" s="169"/>
      <c r="AB132" s="171"/>
      <c r="AC132" s="172"/>
      <c r="AD132" s="169">
        <v>1</v>
      </c>
      <c r="AE132" s="169">
        <v>1</v>
      </c>
      <c r="AF132" s="169">
        <v>49</v>
      </c>
      <c r="AG132" s="169" t="s">
        <v>242</v>
      </c>
      <c r="AH132" s="173">
        <v>0</v>
      </c>
      <c r="AI132" s="227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221"/>
      <c r="BO132" s="221"/>
      <c r="BP132" s="221"/>
      <c r="BQ132" s="221"/>
      <c r="BR132" s="221"/>
      <c r="BS132" s="221"/>
      <c r="BT132" s="221"/>
      <c r="BU132" s="221"/>
      <c r="BV132" s="221"/>
      <c r="BW132" s="221"/>
      <c r="BX132" s="221"/>
      <c r="BY132" s="221"/>
      <c r="BZ132" s="221"/>
      <c r="CA132" s="221"/>
      <c r="CB132" s="221"/>
      <c r="CC132" s="221"/>
      <c r="CD132" s="221"/>
      <c r="CE132" s="221"/>
      <c r="CF132" s="221"/>
      <c r="CG132" s="221"/>
      <c r="CH132" s="221"/>
      <c r="CI132" s="221"/>
      <c r="CJ132" s="221"/>
      <c r="CK132" s="221"/>
      <c r="CL132" s="221"/>
      <c r="CM132" s="221"/>
      <c r="CN132" s="221"/>
      <c r="CO132" s="221"/>
      <c r="CP132" s="221"/>
      <c r="CQ132" s="221"/>
      <c r="CR132" s="221"/>
      <c r="CS132" s="221"/>
      <c r="CT132" s="221"/>
      <c r="CU132" s="221"/>
      <c r="CV132" s="221"/>
      <c r="CW132" s="221"/>
      <c r="CX132" s="221"/>
      <c r="CY132" s="221"/>
      <c r="CZ132" s="221"/>
      <c r="DA132" s="221"/>
      <c r="DB132" s="221"/>
      <c r="DC132" s="221"/>
      <c r="DD132" s="221"/>
      <c r="DE132" s="221"/>
      <c r="DF132" s="221"/>
      <c r="DG132" s="221"/>
      <c r="DH132" s="221"/>
      <c r="DI132" s="221"/>
      <c r="DJ132" s="221"/>
      <c r="DK132" s="221"/>
      <c r="DL132" s="221"/>
      <c r="DM132" s="221"/>
      <c r="DN132" s="221"/>
      <c r="DO132" s="221"/>
      <c r="DP132" s="221"/>
      <c r="DQ132" s="221"/>
      <c r="DR132" s="221"/>
      <c r="DS132" s="221"/>
      <c r="DT132" s="221"/>
      <c r="DU132" s="221"/>
      <c r="DV132" s="221"/>
      <c r="DW132" s="221"/>
      <c r="DX132" s="221"/>
      <c r="DY132" s="221"/>
      <c r="DZ132" s="221"/>
      <c r="EA132" s="221"/>
      <c r="EB132" s="221"/>
      <c r="EC132" s="221"/>
      <c r="ED132" s="221"/>
      <c r="EE132" s="221"/>
      <c r="EF132" s="221"/>
      <c r="EG132" s="221"/>
      <c r="EH132" s="221"/>
      <c r="EI132" s="221"/>
      <c r="EJ132" s="221"/>
      <c r="EK132" s="221"/>
      <c r="EL132" s="221"/>
      <c r="EM132" s="221"/>
      <c r="EN132" s="221"/>
      <c r="EO132" s="221"/>
      <c r="EP132" s="221"/>
      <c r="EQ132" s="221"/>
      <c r="ER132" s="221"/>
      <c r="ES132" s="221"/>
      <c r="ET132" s="221">
        <f>X132</f>
        <v>48.5</v>
      </c>
      <c r="EU132" s="221"/>
      <c r="EV132" s="221"/>
      <c r="EW132" s="221"/>
      <c r="EX132" s="221"/>
      <c r="EY132" s="221"/>
      <c r="EZ132" s="221"/>
      <c r="FA132" s="221"/>
      <c r="FB132" s="221"/>
      <c r="FC132" s="228"/>
    </row>
    <row r="133" spans="1:159" s="130" customFormat="1" ht="12.75" customHeight="1">
      <c r="A133" s="156">
        <v>129</v>
      </c>
      <c r="B133" s="157">
        <v>6</v>
      </c>
      <c r="C133" s="158" t="s">
        <v>273</v>
      </c>
      <c r="D133" s="159" t="s">
        <v>367</v>
      </c>
      <c r="E133" s="160">
        <v>1</v>
      </c>
      <c r="F133" s="160">
        <v>1</v>
      </c>
      <c r="G133" s="161">
        <v>0</v>
      </c>
      <c r="H133" s="162">
        <v>0</v>
      </c>
      <c r="I133" s="163" t="s">
        <v>3</v>
      </c>
      <c r="J133" s="164"/>
      <c r="K133" s="165">
        <v>18.8</v>
      </c>
      <c r="L133" s="166"/>
      <c r="M133" s="166"/>
      <c r="N133" s="165">
        <v>778</v>
      </c>
      <c r="O133" s="165"/>
      <c r="P133" s="165"/>
      <c r="Q133" s="167"/>
      <c r="R133" s="167"/>
      <c r="S133" s="168">
        <v>43.76</v>
      </c>
      <c r="T133" s="167">
        <v>1</v>
      </c>
      <c r="U133" s="167"/>
      <c r="V133" s="168">
        <v>43.76</v>
      </c>
      <c r="W133" s="169"/>
      <c r="X133" s="170">
        <v>43.8</v>
      </c>
      <c r="Y133" s="169"/>
      <c r="Z133" s="169"/>
      <c r="AA133" s="169"/>
      <c r="AB133" s="171"/>
      <c r="AC133" s="172"/>
      <c r="AD133" s="169">
        <v>1</v>
      </c>
      <c r="AE133" s="169">
        <v>1</v>
      </c>
      <c r="AF133" s="169">
        <v>44</v>
      </c>
      <c r="AG133" s="169" t="s">
        <v>242</v>
      </c>
      <c r="AH133" s="173">
        <v>0</v>
      </c>
      <c r="AI133" s="227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1"/>
      <c r="BT133" s="221"/>
      <c r="BU133" s="221"/>
      <c r="BV133" s="221"/>
      <c r="BW133" s="221"/>
      <c r="BX133" s="221"/>
      <c r="BY133" s="221"/>
      <c r="BZ133" s="221"/>
      <c r="CA133" s="221"/>
      <c r="CB133" s="221"/>
      <c r="CC133" s="221"/>
      <c r="CD133" s="221"/>
      <c r="CE133" s="221"/>
      <c r="CF133" s="221"/>
      <c r="CG133" s="221"/>
      <c r="CH133" s="221"/>
      <c r="CI133" s="221"/>
      <c r="CJ133" s="221"/>
      <c r="CK133" s="221"/>
      <c r="CL133" s="221"/>
      <c r="CM133" s="221"/>
      <c r="CN133" s="221"/>
      <c r="CO133" s="221"/>
      <c r="CP133" s="221"/>
      <c r="CQ133" s="221"/>
      <c r="CR133" s="221"/>
      <c r="CS133" s="221"/>
      <c r="CT133" s="221"/>
      <c r="CU133" s="221"/>
      <c r="CV133" s="221"/>
      <c r="CW133" s="221"/>
      <c r="CX133" s="221"/>
      <c r="CY133" s="221"/>
      <c r="CZ133" s="221"/>
      <c r="DA133" s="221"/>
      <c r="DB133" s="221"/>
      <c r="DC133" s="221"/>
      <c r="DD133" s="221"/>
      <c r="DE133" s="221"/>
      <c r="DF133" s="221"/>
      <c r="DG133" s="221"/>
      <c r="DH133" s="221"/>
      <c r="DI133" s="221"/>
      <c r="DJ133" s="221"/>
      <c r="DK133" s="221"/>
      <c r="DL133" s="221"/>
      <c r="DM133" s="221"/>
      <c r="DN133" s="221"/>
      <c r="DO133" s="221"/>
      <c r="DP133" s="221"/>
      <c r="DQ133" s="221"/>
      <c r="DR133" s="221"/>
      <c r="DS133" s="221"/>
      <c r="DT133" s="221"/>
      <c r="DU133" s="221"/>
      <c r="DV133" s="221"/>
      <c r="DW133" s="221"/>
      <c r="DX133" s="221"/>
      <c r="DY133" s="221"/>
      <c r="DZ133" s="221"/>
      <c r="EA133" s="221"/>
      <c r="EB133" s="221"/>
      <c r="EC133" s="221"/>
      <c r="ED133" s="221"/>
      <c r="EE133" s="221"/>
      <c r="EF133" s="221"/>
      <c r="EG133" s="221"/>
      <c r="EH133" s="221"/>
      <c r="EI133" s="221"/>
      <c r="EJ133" s="221"/>
      <c r="EK133" s="221"/>
      <c r="EL133" s="221"/>
      <c r="EM133" s="221"/>
      <c r="EN133" s="221"/>
      <c r="EO133" s="221"/>
      <c r="EP133" s="221"/>
      <c r="EQ133" s="221"/>
      <c r="ER133" s="221"/>
      <c r="ES133" s="221"/>
      <c r="ET133" s="221">
        <f>X133</f>
        <v>43.8</v>
      </c>
      <c r="EU133" s="221"/>
      <c r="EV133" s="221"/>
      <c r="EW133" s="221"/>
      <c r="EX133" s="221"/>
      <c r="EY133" s="221"/>
      <c r="EZ133" s="221"/>
      <c r="FA133" s="221"/>
      <c r="FB133" s="221"/>
      <c r="FC133" s="228"/>
    </row>
    <row r="134" spans="1:159" s="130" customFormat="1" ht="12.75" customHeight="1">
      <c r="A134" s="156">
        <v>130</v>
      </c>
      <c r="B134" s="157">
        <v>6</v>
      </c>
      <c r="C134" s="158" t="s">
        <v>273</v>
      </c>
      <c r="D134" s="159" t="s">
        <v>368</v>
      </c>
      <c r="E134" s="160">
        <v>1</v>
      </c>
      <c r="F134" s="160">
        <v>1</v>
      </c>
      <c r="G134" s="161">
        <v>0</v>
      </c>
      <c r="H134" s="162">
        <v>0</v>
      </c>
      <c r="I134" s="163" t="s">
        <v>3</v>
      </c>
      <c r="J134" s="164"/>
      <c r="K134" s="165">
        <v>28</v>
      </c>
      <c r="L134" s="166"/>
      <c r="M134" s="166"/>
      <c r="N134" s="165">
        <v>800</v>
      </c>
      <c r="O134" s="165"/>
      <c r="P134" s="165"/>
      <c r="Q134" s="167"/>
      <c r="R134" s="167"/>
      <c r="S134" s="168">
        <v>58</v>
      </c>
      <c r="T134" s="167">
        <v>1</v>
      </c>
      <c r="U134" s="167"/>
      <c r="V134" s="168">
        <v>58</v>
      </c>
      <c r="W134" s="169"/>
      <c r="X134" s="170">
        <v>58</v>
      </c>
      <c r="Y134" s="169"/>
      <c r="Z134" s="169"/>
      <c r="AA134" s="169"/>
      <c r="AB134" s="171"/>
      <c r="AC134" s="172"/>
      <c r="AD134" s="169">
        <v>1</v>
      </c>
      <c r="AE134" s="169">
        <v>2</v>
      </c>
      <c r="AF134" s="169">
        <v>58</v>
      </c>
      <c r="AG134" s="169" t="s">
        <v>151</v>
      </c>
      <c r="AH134" s="173">
        <v>0</v>
      </c>
      <c r="AI134" s="227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1"/>
      <c r="BE134" s="221"/>
      <c r="BF134" s="221"/>
      <c r="BG134" s="221"/>
      <c r="BH134" s="221"/>
      <c r="BI134" s="221"/>
      <c r="BJ134" s="221"/>
      <c r="BK134" s="221"/>
      <c r="BL134" s="221"/>
      <c r="BM134" s="221"/>
      <c r="BN134" s="221"/>
      <c r="BO134" s="221"/>
      <c r="BP134" s="221"/>
      <c r="BQ134" s="221"/>
      <c r="BR134" s="221"/>
      <c r="BS134" s="221"/>
      <c r="BT134" s="221"/>
      <c r="BU134" s="221"/>
      <c r="BV134" s="221"/>
      <c r="BW134" s="221"/>
      <c r="BX134" s="221"/>
      <c r="BY134" s="221"/>
      <c r="BZ134" s="221"/>
      <c r="CA134" s="221"/>
      <c r="CB134" s="221"/>
      <c r="CC134" s="221"/>
      <c r="CD134" s="221"/>
      <c r="CE134" s="221"/>
      <c r="CF134" s="221"/>
      <c r="CG134" s="221"/>
      <c r="CH134" s="221"/>
      <c r="CI134" s="221"/>
      <c r="CJ134" s="221"/>
      <c r="CK134" s="221"/>
      <c r="CL134" s="221"/>
      <c r="CM134" s="221"/>
      <c r="CN134" s="221"/>
      <c r="CO134" s="221"/>
      <c r="CP134" s="221"/>
      <c r="CQ134" s="221">
        <f>X134</f>
        <v>58</v>
      </c>
      <c r="CR134" s="221"/>
      <c r="CS134" s="221"/>
      <c r="CT134" s="221"/>
      <c r="CU134" s="221"/>
      <c r="CV134" s="221"/>
      <c r="CW134" s="221"/>
      <c r="CX134" s="221"/>
      <c r="CY134" s="221"/>
      <c r="CZ134" s="221"/>
      <c r="DA134" s="221"/>
      <c r="DB134" s="221"/>
      <c r="DC134" s="221"/>
      <c r="DD134" s="221"/>
      <c r="DE134" s="221"/>
      <c r="DF134" s="221"/>
      <c r="DG134" s="221"/>
      <c r="DH134" s="221"/>
      <c r="DI134" s="221"/>
      <c r="DJ134" s="221"/>
      <c r="DK134" s="221"/>
      <c r="DL134" s="221"/>
      <c r="DM134" s="221"/>
      <c r="DN134" s="221"/>
      <c r="DO134" s="221"/>
      <c r="DP134" s="221"/>
      <c r="DQ134" s="221"/>
      <c r="DR134" s="221"/>
      <c r="DS134" s="221"/>
      <c r="DT134" s="221"/>
      <c r="DU134" s="221"/>
      <c r="DV134" s="221"/>
      <c r="DW134" s="221"/>
      <c r="DX134" s="221"/>
      <c r="DY134" s="221"/>
      <c r="DZ134" s="221"/>
      <c r="EA134" s="221"/>
      <c r="EB134" s="221"/>
      <c r="EC134" s="221"/>
      <c r="ED134" s="221"/>
      <c r="EE134" s="221"/>
      <c r="EF134" s="221"/>
      <c r="EG134" s="221"/>
      <c r="EH134" s="221"/>
      <c r="EI134" s="221"/>
      <c r="EJ134" s="221"/>
      <c r="EK134" s="221"/>
      <c r="EL134" s="221"/>
      <c r="EM134" s="221"/>
      <c r="EN134" s="221"/>
      <c r="EO134" s="221"/>
      <c r="EP134" s="221"/>
      <c r="EQ134" s="221"/>
      <c r="ER134" s="221"/>
      <c r="ES134" s="221"/>
      <c r="ET134" s="221"/>
      <c r="EU134" s="221"/>
      <c r="EV134" s="221"/>
      <c r="EW134" s="221"/>
      <c r="EX134" s="221"/>
      <c r="EY134" s="221"/>
      <c r="EZ134" s="221"/>
      <c r="FA134" s="221"/>
      <c r="FB134" s="221"/>
      <c r="FC134" s="228"/>
    </row>
    <row r="135" spans="1:159" s="130" customFormat="1" ht="12.75" customHeight="1">
      <c r="A135" s="156">
        <v>131</v>
      </c>
      <c r="B135" s="157">
        <v>7</v>
      </c>
      <c r="C135" s="158" t="s">
        <v>226</v>
      </c>
      <c r="D135" s="159" t="s">
        <v>369</v>
      </c>
      <c r="E135" s="160">
        <v>1</v>
      </c>
      <c r="F135" s="160">
        <v>1</v>
      </c>
      <c r="G135" s="161">
        <v>0</v>
      </c>
      <c r="H135" s="162">
        <v>0</v>
      </c>
      <c r="I135" s="163" t="s">
        <v>3</v>
      </c>
      <c r="J135" s="164"/>
      <c r="K135" s="165">
        <v>18</v>
      </c>
      <c r="L135" s="166"/>
      <c r="M135" s="166"/>
      <c r="N135" s="165">
        <v>650</v>
      </c>
      <c r="O135" s="165"/>
      <c r="P135" s="165"/>
      <c r="Q135" s="167"/>
      <c r="R135" s="167"/>
      <c r="S135" s="168">
        <v>40</v>
      </c>
      <c r="T135" s="167">
        <v>1</v>
      </c>
      <c r="U135" s="167"/>
      <c r="V135" s="168">
        <v>40</v>
      </c>
      <c r="W135" s="169"/>
      <c r="X135" s="170">
        <v>40</v>
      </c>
      <c r="Y135" s="169"/>
      <c r="Z135" s="169"/>
      <c r="AA135" s="169"/>
      <c r="AB135" s="171"/>
      <c r="AC135" s="172"/>
      <c r="AD135" s="169">
        <v>1</v>
      </c>
      <c r="AE135" s="169">
        <v>2</v>
      </c>
      <c r="AF135" s="169">
        <v>40</v>
      </c>
      <c r="AG135" s="169" t="s">
        <v>151</v>
      </c>
      <c r="AH135" s="173">
        <v>0</v>
      </c>
      <c r="AI135" s="227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1"/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1"/>
      <c r="CI135" s="221"/>
      <c r="CJ135" s="221"/>
      <c r="CK135" s="221"/>
      <c r="CL135" s="221"/>
      <c r="CM135" s="221"/>
      <c r="CN135" s="221"/>
      <c r="CO135" s="221"/>
      <c r="CP135" s="221"/>
      <c r="CQ135" s="221">
        <f>X135</f>
        <v>40</v>
      </c>
      <c r="CR135" s="221"/>
      <c r="CS135" s="221"/>
      <c r="CT135" s="221"/>
      <c r="CU135" s="221"/>
      <c r="CV135" s="221"/>
      <c r="CW135" s="221"/>
      <c r="CX135" s="221"/>
      <c r="CY135" s="221"/>
      <c r="CZ135" s="221"/>
      <c r="DA135" s="221"/>
      <c r="DB135" s="221"/>
      <c r="DC135" s="221"/>
      <c r="DD135" s="221"/>
      <c r="DE135" s="221"/>
      <c r="DF135" s="221"/>
      <c r="DG135" s="221"/>
      <c r="DH135" s="221"/>
      <c r="DI135" s="221"/>
      <c r="DJ135" s="221"/>
      <c r="DK135" s="221"/>
      <c r="DL135" s="221"/>
      <c r="DM135" s="221"/>
      <c r="DN135" s="221"/>
      <c r="DO135" s="221"/>
      <c r="DP135" s="221"/>
      <c r="DQ135" s="221"/>
      <c r="DR135" s="221"/>
      <c r="DS135" s="221"/>
      <c r="DT135" s="221"/>
      <c r="DU135" s="221"/>
      <c r="DV135" s="221"/>
      <c r="DW135" s="221"/>
      <c r="DX135" s="221"/>
      <c r="DY135" s="221"/>
      <c r="DZ135" s="221"/>
      <c r="EA135" s="221"/>
      <c r="EB135" s="221"/>
      <c r="EC135" s="221"/>
      <c r="ED135" s="221"/>
      <c r="EE135" s="221"/>
      <c r="EF135" s="221"/>
      <c r="EG135" s="221"/>
      <c r="EH135" s="221"/>
      <c r="EI135" s="221"/>
      <c r="EJ135" s="221"/>
      <c r="EK135" s="221"/>
      <c r="EL135" s="221"/>
      <c r="EM135" s="221"/>
      <c r="EN135" s="221"/>
      <c r="EO135" s="221"/>
      <c r="EP135" s="221"/>
      <c r="EQ135" s="221"/>
      <c r="ER135" s="221"/>
      <c r="ES135" s="221"/>
      <c r="ET135" s="221"/>
      <c r="EU135" s="221"/>
      <c r="EV135" s="221"/>
      <c r="EW135" s="221"/>
      <c r="EX135" s="221"/>
      <c r="EY135" s="221"/>
      <c r="EZ135" s="221"/>
      <c r="FA135" s="221"/>
      <c r="FB135" s="221"/>
      <c r="FC135" s="228"/>
    </row>
    <row r="136" spans="1:159" s="229" customFormat="1" ht="12.75" customHeight="1">
      <c r="A136" s="156">
        <v>132</v>
      </c>
      <c r="B136" s="157">
        <v>4</v>
      </c>
      <c r="C136" s="158" t="s">
        <v>168</v>
      </c>
      <c r="D136" s="226" t="s">
        <v>452</v>
      </c>
      <c r="E136" s="160">
        <v>1</v>
      </c>
      <c r="F136" s="160">
        <v>1</v>
      </c>
      <c r="G136" s="161">
        <v>0</v>
      </c>
      <c r="H136" s="162">
        <v>0</v>
      </c>
      <c r="I136" s="163" t="s">
        <v>3</v>
      </c>
      <c r="J136" s="164"/>
      <c r="K136" s="165">
        <v>18</v>
      </c>
      <c r="L136" s="166"/>
      <c r="M136" s="166"/>
      <c r="N136" s="165">
        <v>500</v>
      </c>
      <c r="O136" s="165"/>
      <c r="P136" s="165"/>
      <c r="Q136" s="167"/>
      <c r="R136" s="167"/>
      <c r="S136" s="168">
        <v>37</v>
      </c>
      <c r="T136" s="167">
        <v>1</v>
      </c>
      <c r="U136" s="167"/>
      <c r="V136" s="168">
        <v>37</v>
      </c>
      <c r="W136" s="169"/>
      <c r="X136" s="170">
        <v>37</v>
      </c>
      <c r="Y136" s="169"/>
      <c r="Z136" s="169"/>
      <c r="AA136" s="169"/>
      <c r="AB136" s="171"/>
      <c r="AC136" s="172"/>
      <c r="AD136" s="169">
        <v>2</v>
      </c>
      <c r="AE136" s="169">
        <v>3</v>
      </c>
      <c r="AF136" s="169">
        <v>37</v>
      </c>
      <c r="AG136" s="169" t="s">
        <v>237</v>
      </c>
      <c r="AH136" s="173">
        <v>5</v>
      </c>
      <c r="AI136" s="227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1"/>
      <c r="BZ136" s="221"/>
      <c r="CA136" s="221"/>
      <c r="CB136" s="221"/>
      <c r="CC136" s="221"/>
      <c r="CD136" s="221"/>
      <c r="CE136" s="221"/>
      <c r="CF136" s="221"/>
      <c r="CG136" s="221"/>
      <c r="CH136" s="221"/>
      <c r="CI136" s="221"/>
      <c r="CJ136" s="221"/>
      <c r="CK136" s="221"/>
      <c r="CL136" s="221"/>
      <c r="CM136" s="221"/>
      <c r="CN136" s="221"/>
      <c r="CO136" s="221"/>
      <c r="CP136" s="221"/>
      <c r="CQ136" s="221"/>
      <c r="CR136" s="221"/>
      <c r="CS136" s="221"/>
      <c r="CT136" s="221"/>
      <c r="CU136" s="221">
        <f>X136+AH136</f>
        <v>42</v>
      </c>
      <c r="CV136" s="221"/>
      <c r="CW136" s="221"/>
      <c r="CX136" s="221"/>
      <c r="CY136" s="221"/>
      <c r="CZ136" s="221"/>
      <c r="DA136" s="221"/>
      <c r="DB136" s="221"/>
      <c r="DC136" s="221"/>
      <c r="DD136" s="221"/>
      <c r="DE136" s="221"/>
      <c r="DF136" s="221"/>
      <c r="DG136" s="221"/>
      <c r="DH136" s="221"/>
      <c r="DI136" s="221"/>
      <c r="DJ136" s="221"/>
      <c r="DK136" s="221"/>
      <c r="DL136" s="221"/>
      <c r="DM136" s="221"/>
      <c r="DN136" s="221"/>
      <c r="DO136" s="221"/>
      <c r="DP136" s="221"/>
      <c r="DQ136" s="221"/>
      <c r="DR136" s="221"/>
      <c r="DS136" s="221"/>
      <c r="DT136" s="221"/>
      <c r="DU136" s="221"/>
      <c r="DV136" s="221"/>
      <c r="DW136" s="221"/>
      <c r="DX136" s="221"/>
      <c r="DY136" s="221"/>
      <c r="DZ136" s="221"/>
      <c r="EA136" s="221"/>
      <c r="EB136" s="221"/>
      <c r="EC136" s="221"/>
      <c r="ED136" s="221"/>
      <c r="EE136" s="221"/>
      <c r="EF136" s="221"/>
      <c r="EG136" s="221"/>
      <c r="EH136" s="221"/>
      <c r="EI136" s="221"/>
      <c r="EJ136" s="221"/>
      <c r="EK136" s="221"/>
      <c r="EL136" s="221"/>
      <c r="EM136" s="221"/>
      <c r="EN136" s="221"/>
      <c r="EO136" s="221">
        <f>X136</f>
        <v>37</v>
      </c>
      <c r="EP136" s="221"/>
      <c r="EQ136" s="221"/>
      <c r="ER136" s="221"/>
      <c r="ES136" s="221"/>
      <c r="ET136" s="221"/>
      <c r="EU136" s="221"/>
      <c r="EV136" s="221"/>
      <c r="EW136" s="221"/>
      <c r="EX136" s="221"/>
      <c r="EY136" s="221"/>
      <c r="EZ136" s="221"/>
      <c r="FA136" s="221"/>
      <c r="FB136" s="221"/>
      <c r="FC136" s="228"/>
    </row>
    <row r="137" spans="1:159" s="229" customFormat="1" ht="12.75" customHeight="1">
      <c r="A137" s="156">
        <v>133</v>
      </c>
      <c r="B137" s="157">
        <v>5</v>
      </c>
      <c r="C137" s="158" t="s">
        <v>163</v>
      </c>
      <c r="D137" s="226" t="s">
        <v>508</v>
      </c>
      <c r="E137" s="160">
        <v>1</v>
      </c>
      <c r="F137" s="160">
        <v>7</v>
      </c>
      <c r="G137" s="161">
        <v>2</v>
      </c>
      <c r="H137" s="162">
        <v>0</v>
      </c>
      <c r="I137" s="163" t="s">
        <v>29</v>
      </c>
      <c r="J137" s="164" t="s">
        <v>507</v>
      </c>
      <c r="K137" s="165"/>
      <c r="L137" s="166"/>
      <c r="M137" s="166"/>
      <c r="N137" s="165"/>
      <c r="O137" s="165"/>
      <c r="P137" s="165">
        <v>6</v>
      </c>
      <c r="Q137" s="167"/>
      <c r="R137" s="167"/>
      <c r="S137" s="168">
        <v>18</v>
      </c>
      <c r="T137" s="167">
        <v>1</v>
      </c>
      <c r="U137" s="167"/>
      <c r="V137" s="168">
        <v>18</v>
      </c>
      <c r="W137" s="169"/>
      <c r="X137" s="170">
        <v>18</v>
      </c>
      <c r="Y137" s="169"/>
      <c r="Z137" s="169"/>
      <c r="AA137" s="169"/>
      <c r="AB137" s="171"/>
      <c r="AC137" s="172"/>
      <c r="AD137" s="169">
        <v>38</v>
      </c>
      <c r="AE137" s="169">
        <v>40</v>
      </c>
      <c r="AF137" s="169">
        <v>0</v>
      </c>
      <c r="AG137" s="169" t="s">
        <v>401</v>
      </c>
      <c r="AH137" s="173">
        <v>5</v>
      </c>
      <c r="AI137" s="227"/>
      <c r="AJ137" s="220"/>
      <c r="AK137" s="220">
        <f>X137</f>
        <v>18</v>
      </c>
      <c r="AL137" s="220">
        <f>X137</f>
        <v>18</v>
      </c>
      <c r="AM137" s="220"/>
      <c r="AN137" s="220"/>
      <c r="AO137" s="220"/>
      <c r="AP137" s="220"/>
      <c r="AQ137" s="220">
        <f>X137</f>
        <v>18</v>
      </c>
      <c r="AR137" s="220"/>
      <c r="AS137" s="220"/>
      <c r="AT137" s="220"/>
      <c r="AU137" s="220"/>
      <c r="AV137" s="220"/>
      <c r="AW137" s="220"/>
      <c r="AX137" s="220">
        <f>X137</f>
        <v>18</v>
      </c>
      <c r="AY137" s="220">
        <f>X137</f>
        <v>18</v>
      </c>
      <c r="AZ137" s="220"/>
      <c r="BA137" s="220"/>
      <c r="BB137" s="220"/>
      <c r="BC137" s="220"/>
      <c r="BD137" s="221">
        <f>X137</f>
        <v>18</v>
      </c>
      <c r="BE137" s="221"/>
      <c r="BF137" s="221"/>
      <c r="BG137" s="221">
        <f>X137</f>
        <v>18</v>
      </c>
      <c r="BH137" s="221"/>
      <c r="BI137" s="221"/>
      <c r="BJ137" s="221"/>
      <c r="BK137" s="221"/>
      <c r="BL137" s="221"/>
      <c r="BM137" s="221">
        <f>X137</f>
        <v>18</v>
      </c>
      <c r="BN137" s="221">
        <f>X137</f>
        <v>18</v>
      </c>
      <c r="BO137" s="221">
        <f>X137</f>
        <v>18</v>
      </c>
      <c r="BP137" s="221"/>
      <c r="BQ137" s="221"/>
      <c r="BR137" s="221"/>
      <c r="BS137" s="221">
        <f>X137</f>
        <v>18</v>
      </c>
      <c r="BT137" s="221"/>
      <c r="BU137" s="221"/>
      <c r="BV137" s="221">
        <f>X137</f>
        <v>18</v>
      </c>
      <c r="BW137" s="221"/>
      <c r="BX137" s="221"/>
      <c r="BY137" s="221">
        <f>X137</f>
        <v>18</v>
      </c>
      <c r="BZ137" s="221"/>
      <c r="CA137" s="221"/>
      <c r="CB137" s="221"/>
      <c r="CC137" s="221"/>
      <c r="CD137" s="221">
        <f>X137</f>
        <v>18</v>
      </c>
      <c r="CE137" s="221">
        <f>X137</f>
        <v>18</v>
      </c>
      <c r="CF137" s="221">
        <f>X137</f>
        <v>18</v>
      </c>
      <c r="CG137" s="221"/>
      <c r="CH137" s="221">
        <f>X137</f>
        <v>18</v>
      </c>
      <c r="CI137" s="221"/>
      <c r="CJ137" s="221">
        <f>X137</f>
        <v>18</v>
      </c>
      <c r="CK137" s="221"/>
      <c r="CL137" s="221">
        <f>X137</f>
        <v>18</v>
      </c>
      <c r="CM137" s="221">
        <f>X137</f>
        <v>18</v>
      </c>
      <c r="CN137" s="221">
        <f>X137</f>
        <v>18</v>
      </c>
      <c r="CO137" s="221">
        <f>X137</f>
        <v>18</v>
      </c>
      <c r="CP137" s="221">
        <f>X137</f>
        <v>18</v>
      </c>
      <c r="CQ137" s="221"/>
      <c r="CR137" s="221"/>
      <c r="CS137" s="221"/>
      <c r="CT137" s="221"/>
      <c r="CU137" s="221"/>
      <c r="CV137" s="221"/>
      <c r="CW137" s="221"/>
      <c r="CX137" s="221"/>
      <c r="CY137" s="221"/>
      <c r="CZ137" s="221"/>
      <c r="DA137" s="221"/>
      <c r="DB137" s="221"/>
      <c r="DC137" s="221">
        <f>X137</f>
        <v>18</v>
      </c>
      <c r="DD137" s="221"/>
      <c r="DE137" s="221"/>
      <c r="DF137" s="221"/>
      <c r="DG137" s="221">
        <f>X137</f>
        <v>18</v>
      </c>
      <c r="DH137" s="221"/>
      <c r="DI137" s="221"/>
      <c r="DJ137" s="221"/>
      <c r="DK137" s="221"/>
      <c r="DL137" s="221"/>
      <c r="DM137" s="221"/>
      <c r="DN137" s="221"/>
      <c r="DO137" s="221">
        <f>X137</f>
        <v>18</v>
      </c>
      <c r="DP137" s="221"/>
      <c r="DQ137" s="221"/>
      <c r="DR137" s="221"/>
      <c r="DS137" s="221"/>
      <c r="DT137" s="221"/>
      <c r="DU137" s="221">
        <f>X137</f>
        <v>18</v>
      </c>
      <c r="DV137" s="221">
        <f>X137</f>
        <v>18</v>
      </c>
      <c r="DW137" s="221">
        <f>X137</f>
        <v>18</v>
      </c>
      <c r="DX137" s="221">
        <f>X137</f>
        <v>18</v>
      </c>
      <c r="DY137" s="221">
        <f>X137</f>
        <v>18</v>
      </c>
      <c r="DZ137" s="221"/>
      <c r="EA137" s="221">
        <f>X137</f>
        <v>18</v>
      </c>
      <c r="EB137" s="221"/>
      <c r="EC137" s="221"/>
      <c r="ED137" s="221"/>
      <c r="EE137" s="221"/>
      <c r="EF137" s="221">
        <f>X137</f>
        <v>18</v>
      </c>
      <c r="EG137" s="221"/>
      <c r="EH137" s="221"/>
      <c r="EI137" s="221">
        <f>X137+AH137</f>
        <v>23</v>
      </c>
      <c r="EJ137" s="221"/>
      <c r="EK137" s="221"/>
      <c r="EL137" s="221"/>
      <c r="EM137" s="221"/>
      <c r="EN137" s="221"/>
      <c r="EO137" s="221"/>
      <c r="EP137" s="221"/>
      <c r="EQ137" s="221">
        <f>X137</f>
        <v>18</v>
      </c>
      <c r="ER137" s="221"/>
      <c r="ES137" s="221"/>
      <c r="ET137" s="221">
        <f>X137</f>
        <v>18</v>
      </c>
      <c r="EU137" s="221"/>
      <c r="EV137" s="221"/>
      <c r="EW137" s="221"/>
      <c r="EX137" s="221"/>
      <c r="EY137" s="221"/>
      <c r="EZ137" s="221">
        <f>X137</f>
        <v>18</v>
      </c>
      <c r="FA137" s="221">
        <f>X137</f>
        <v>18</v>
      </c>
      <c r="FB137" s="221"/>
      <c r="FC137" s="228"/>
    </row>
    <row r="138" spans="1:159" s="229" customFormat="1" ht="12.75" customHeight="1">
      <c r="A138" s="156">
        <v>134</v>
      </c>
      <c r="B138" s="157">
        <v>5</v>
      </c>
      <c r="C138" s="158" t="s">
        <v>192</v>
      </c>
      <c r="D138" s="226" t="s">
        <v>453</v>
      </c>
      <c r="E138" s="160">
        <v>1</v>
      </c>
      <c r="F138" s="160">
        <v>1</v>
      </c>
      <c r="G138" s="161">
        <v>0</v>
      </c>
      <c r="H138" s="162">
        <v>0</v>
      </c>
      <c r="I138" s="163" t="s">
        <v>3</v>
      </c>
      <c r="J138" s="164"/>
      <c r="K138" s="165">
        <v>30</v>
      </c>
      <c r="L138" s="166"/>
      <c r="M138" s="166"/>
      <c r="N138" s="165">
        <v>901</v>
      </c>
      <c r="O138" s="165"/>
      <c r="P138" s="165"/>
      <c r="Q138" s="167"/>
      <c r="R138" s="167"/>
      <c r="S138" s="168">
        <v>63.02</v>
      </c>
      <c r="T138" s="167">
        <v>1</v>
      </c>
      <c r="U138" s="167"/>
      <c r="V138" s="168">
        <v>63.02</v>
      </c>
      <c r="W138" s="169"/>
      <c r="X138" s="170">
        <v>63</v>
      </c>
      <c r="Y138" s="169"/>
      <c r="Z138" s="169"/>
      <c r="AA138" s="169"/>
      <c r="AB138" s="171"/>
      <c r="AC138" s="172"/>
      <c r="AD138" s="169">
        <v>1</v>
      </c>
      <c r="AE138" s="169">
        <v>4</v>
      </c>
      <c r="AF138" s="169">
        <v>63</v>
      </c>
      <c r="AG138" s="169" t="s">
        <v>454</v>
      </c>
      <c r="AH138" s="173">
        <v>3</v>
      </c>
      <c r="AI138" s="227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1"/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  <c r="DB138" s="221"/>
      <c r="DC138" s="221"/>
      <c r="DD138" s="221"/>
      <c r="DE138" s="221"/>
      <c r="DF138" s="221"/>
      <c r="DG138" s="221"/>
      <c r="DH138" s="221"/>
      <c r="DI138" s="221"/>
      <c r="DJ138" s="221"/>
      <c r="DK138" s="221"/>
      <c r="DL138" s="221"/>
      <c r="DM138" s="221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1"/>
      <c r="EB138" s="221"/>
      <c r="EC138" s="221"/>
      <c r="ED138" s="221">
        <f>X138</f>
        <v>63</v>
      </c>
      <c r="EE138" s="221"/>
      <c r="EF138" s="221"/>
      <c r="EG138" s="221"/>
      <c r="EH138" s="221"/>
      <c r="EI138" s="221"/>
      <c r="EJ138" s="221"/>
      <c r="EK138" s="221"/>
      <c r="EL138" s="221"/>
      <c r="EM138" s="221"/>
      <c r="EN138" s="221"/>
      <c r="EO138" s="221"/>
      <c r="EP138" s="221"/>
      <c r="EQ138" s="221"/>
      <c r="ER138" s="221"/>
      <c r="ES138" s="221"/>
      <c r="ET138" s="221"/>
      <c r="EU138" s="221"/>
      <c r="EV138" s="221"/>
      <c r="EW138" s="221"/>
      <c r="EX138" s="221"/>
      <c r="EY138" s="221"/>
      <c r="EZ138" s="221"/>
      <c r="FA138" s="221"/>
      <c r="FB138" s="221"/>
      <c r="FC138" s="228"/>
    </row>
    <row r="139" spans="1:159" s="229" customFormat="1" ht="12.75" customHeight="1">
      <c r="A139" s="156">
        <v>135</v>
      </c>
      <c r="B139" s="157">
        <v>6</v>
      </c>
      <c r="C139" s="158" t="s">
        <v>190</v>
      </c>
      <c r="D139" s="226" t="s">
        <v>455</v>
      </c>
      <c r="E139" s="160">
        <v>1</v>
      </c>
      <c r="F139" s="160">
        <v>1</v>
      </c>
      <c r="G139" s="161">
        <v>0</v>
      </c>
      <c r="H139" s="162">
        <v>0</v>
      </c>
      <c r="I139" s="163" t="s">
        <v>3</v>
      </c>
      <c r="J139" s="164"/>
      <c r="K139" s="165">
        <v>13</v>
      </c>
      <c r="L139" s="166"/>
      <c r="M139" s="166"/>
      <c r="N139" s="165">
        <v>435</v>
      </c>
      <c r="O139" s="165"/>
      <c r="P139" s="165"/>
      <c r="Q139" s="167"/>
      <c r="R139" s="167"/>
      <c r="S139" s="168">
        <v>28.2</v>
      </c>
      <c r="T139" s="167">
        <v>1</v>
      </c>
      <c r="U139" s="167"/>
      <c r="V139" s="168">
        <v>28.2</v>
      </c>
      <c r="W139" s="169"/>
      <c r="X139" s="170">
        <v>28.2</v>
      </c>
      <c r="Y139" s="169"/>
      <c r="Z139" s="169"/>
      <c r="AA139" s="169"/>
      <c r="AB139" s="171"/>
      <c r="AC139" s="172"/>
      <c r="AD139" s="169">
        <v>1</v>
      </c>
      <c r="AE139" s="169">
        <v>1</v>
      </c>
      <c r="AF139" s="169">
        <v>28</v>
      </c>
      <c r="AG139" s="169" t="s">
        <v>454</v>
      </c>
      <c r="AH139" s="173">
        <v>0</v>
      </c>
      <c r="AI139" s="227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1"/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221"/>
      <c r="CZ139" s="221"/>
      <c r="DA139" s="221"/>
      <c r="DB139" s="221"/>
      <c r="DC139" s="221"/>
      <c r="DD139" s="221"/>
      <c r="DE139" s="221"/>
      <c r="DF139" s="221"/>
      <c r="DG139" s="221"/>
      <c r="DH139" s="221"/>
      <c r="DI139" s="221"/>
      <c r="DJ139" s="221"/>
      <c r="DK139" s="221"/>
      <c r="DL139" s="221"/>
      <c r="DM139" s="221"/>
      <c r="DN139" s="221"/>
      <c r="DO139" s="221"/>
      <c r="DP139" s="221"/>
      <c r="DQ139" s="221"/>
      <c r="DR139" s="221"/>
      <c r="DS139" s="221"/>
      <c r="DT139" s="221"/>
      <c r="DU139" s="221"/>
      <c r="DV139" s="221"/>
      <c r="DW139" s="221"/>
      <c r="DX139" s="221"/>
      <c r="DY139" s="221"/>
      <c r="DZ139" s="221"/>
      <c r="EA139" s="221"/>
      <c r="EB139" s="221"/>
      <c r="EC139" s="221"/>
      <c r="ED139" s="221">
        <f>X139</f>
        <v>28.2</v>
      </c>
      <c r="EE139" s="221"/>
      <c r="EF139" s="221"/>
      <c r="EG139" s="221"/>
      <c r="EH139" s="221"/>
      <c r="EI139" s="221"/>
      <c r="EJ139" s="221"/>
      <c r="EK139" s="221"/>
      <c r="EL139" s="221"/>
      <c r="EM139" s="221"/>
      <c r="EN139" s="221"/>
      <c r="EO139" s="221"/>
      <c r="EP139" s="221"/>
      <c r="EQ139" s="221"/>
      <c r="ER139" s="221"/>
      <c r="ES139" s="221"/>
      <c r="ET139" s="221"/>
      <c r="EU139" s="221"/>
      <c r="EV139" s="221"/>
      <c r="EW139" s="221"/>
      <c r="EX139" s="221"/>
      <c r="EY139" s="221"/>
      <c r="EZ139" s="221"/>
      <c r="FA139" s="221"/>
      <c r="FB139" s="221"/>
      <c r="FC139" s="228"/>
    </row>
    <row r="140" spans="1:159" s="229" customFormat="1" ht="12.75" customHeight="1">
      <c r="A140" s="156">
        <v>136</v>
      </c>
      <c r="B140" s="157">
        <v>6</v>
      </c>
      <c r="C140" s="158" t="s">
        <v>160</v>
      </c>
      <c r="D140" s="226" t="s">
        <v>456</v>
      </c>
      <c r="E140" s="160">
        <v>1</v>
      </c>
      <c r="F140" s="160">
        <v>1</v>
      </c>
      <c r="G140" s="161">
        <v>0</v>
      </c>
      <c r="H140" s="162">
        <v>0</v>
      </c>
      <c r="I140" s="163" t="s">
        <v>3</v>
      </c>
      <c r="J140" s="164"/>
      <c r="K140" s="165">
        <v>18</v>
      </c>
      <c r="L140" s="166"/>
      <c r="M140" s="166"/>
      <c r="N140" s="165">
        <v>500</v>
      </c>
      <c r="O140" s="165"/>
      <c r="P140" s="165"/>
      <c r="Q140" s="167"/>
      <c r="R140" s="167"/>
      <c r="S140" s="168">
        <v>37</v>
      </c>
      <c r="T140" s="167">
        <v>1</v>
      </c>
      <c r="U140" s="167"/>
      <c r="V140" s="168">
        <v>37</v>
      </c>
      <c r="W140" s="169"/>
      <c r="X140" s="170">
        <v>37</v>
      </c>
      <c r="Y140" s="169"/>
      <c r="Z140" s="169"/>
      <c r="AA140" s="169"/>
      <c r="AB140" s="171"/>
      <c r="AC140" s="172"/>
      <c r="AD140" s="169">
        <v>1</v>
      </c>
      <c r="AE140" s="169">
        <v>2</v>
      </c>
      <c r="AF140" s="169">
        <v>37</v>
      </c>
      <c r="AG140" s="169" t="s">
        <v>179</v>
      </c>
      <c r="AH140" s="173">
        <v>0</v>
      </c>
      <c r="AI140" s="227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1"/>
      <c r="BE140" s="221"/>
      <c r="BF140" s="221"/>
      <c r="BG140" s="221"/>
      <c r="BH140" s="221"/>
      <c r="BI140" s="221"/>
      <c r="BJ140" s="221"/>
      <c r="BK140" s="221"/>
      <c r="BL140" s="221"/>
      <c r="BM140" s="221"/>
      <c r="BN140" s="221"/>
      <c r="BO140" s="221"/>
      <c r="BP140" s="221"/>
      <c r="BQ140" s="221"/>
      <c r="BR140" s="221"/>
      <c r="BS140" s="221"/>
      <c r="BT140" s="221"/>
      <c r="BU140" s="221"/>
      <c r="BV140" s="221"/>
      <c r="BW140" s="221"/>
      <c r="BX140" s="221"/>
      <c r="BY140" s="221"/>
      <c r="BZ140" s="221"/>
      <c r="CA140" s="221"/>
      <c r="CB140" s="221"/>
      <c r="CC140" s="221"/>
      <c r="CD140" s="221"/>
      <c r="CE140" s="221"/>
      <c r="CF140" s="221"/>
      <c r="CG140" s="221"/>
      <c r="CH140" s="221"/>
      <c r="CI140" s="221"/>
      <c r="CJ140" s="221">
        <f>X140</f>
        <v>37</v>
      </c>
      <c r="CK140" s="221"/>
      <c r="CL140" s="221"/>
      <c r="CM140" s="221"/>
      <c r="CN140" s="221"/>
      <c r="CO140" s="221"/>
      <c r="CP140" s="221"/>
      <c r="CQ140" s="221"/>
      <c r="CR140" s="221"/>
      <c r="CS140" s="221"/>
      <c r="CT140" s="221"/>
      <c r="CU140" s="221"/>
      <c r="CV140" s="221"/>
      <c r="CW140" s="221"/>
      <c r="CX140" s="221"/>
      <c r="CY140" s="221"/>
      <c r="CZ140" s="221"/>
      <c r="DA140" s="221"/>
      <c r="DB140" s="221"/>
      <c r="DC140" s="221"/>
      <c r="DD140" s="221"/>
      <c r="DE140" s="221"/>
      <c r="DF140" s="221"/>
      <c r="DG140" s="221"/>
      <c r="DH140" s="221"/>
      <c r="DI140" s="221"/>
      <c r="DJ140" s="221"/>
      <c r="DK140" s="221"/>
      <c r="DL140" s="221"/>
      <c r="DM140" s="221"/>
      <c r="DN140" s="221"/>
      <c r="DO140" s="221"/>
      <c r="DP140" s="221"/>
      <c r="DQ140" s="221"/>
      <c r="DR140" s="221"/>
      <c r="DS140" s="221"/>
      <c r="DT140" s="221"/>
      <c r="DU140" s="221"/>
      <c r="DV140" s="221"/>
      <c r="DW140" s="221"/>
      <c r="DX140" s="221"/>
      <c r="DY140" s="221"/>
      <c r="DZ140" s="221"/>
      <c r="EA140" s="221"/>
      <c r="EB140" s="221"/>
      <c r="EC140" s="221"/>
      <c r="ED140" s="221"/>
      <c r="EE140" s="221"/>
      <c r="EF140" s="221"/>
      <c r="EG140" s="221"/>
      <c r="EH140" s="221"/>
      <c r="EI140" s="221"/>
      <c r="EJ140" s="221"/>
      <c r="EK140" s="221"/>
      <c r="EL140" s="221"/>
      <c r="EM140" s="221"/>
      <c r="EN140" s="221"/>
      <c r="EO140" s="221"/>
      <c r="EP140" s="221"/>
      <c r="EQ140" s="221"/>
      <c r="ER140" s="221"/>
      <c r="ES140" s="221"/>
      <c r="ET140" s="221"/>
      <c r="EU140" s="221"/>
      <c r="EV140" s="221"/>
      <c r="EW140" s="221"/>
      <c r="EX140" s="221"/>
      <c r="EY140" s="221"/>
      <c r="EZ140" s="221"/>
      <c r="FA140" s="221"/>
      <c r="FB140" s="221"/>
      <c r="FC140" s="228"/>
    </row>
    <row r="141" spans="1:159" s="229" customFormat="1" ht="12.75" customHeight="1">
      <c r="A141" s="156">
        <v>137</v>
      </c>
      <c r="B141" s="157">
        <v>7</v>
      </c>
      <c r="C141" s="158" t="s">
        <v>197</v>
      </c>
      <c r="D141" s="226" t="s">
        <v>457</v>
      </c>
      <c r="E141" s="160">
        <v>1</v>
      </c>
      <c r="F141" s="160">
        <v>1</v>
      </c>
      <c r="G141" s="161">
        <v>0</v>
      </c>
      <c r="H141" s="162">
        <v>0</v>
      </c>
      <c r="I141" s="163" t="s">
        <v>3</v>
      </c>
      <c r="J141" s="164"/>
      <c r="K141" s="165">
        <v>12.8</v>
      </c>
      <c r="L141" s="166"/>
      <c r="M141" s="166"/>
      <c r="N141" s="165">
        <v>368</v>
      </c>
      <c r="O141" s="165"/>
      <c r="P141" s="165"/>
      <c r="Q141" s="167"/>
      <c r="R141" s="167"/>
      <c r="S141" s="168">
        <v>26.56</v>
      </c>
      <c r="T141" s="167">
        <v>1</v>
      </c>
      <c r="U141" s="167"/>
      <c r="V141" s="168">
        <v>26.56</v>
      </c>
      <c r="W141" s="169"/>
      <c r="X141" s="170">
        <v>26.5</v>
      </c>
      <c r="Y141" s="169"/>
      <c r="Z141" s="169"/>
      <c r="AA141" s="169"/>
      <c r="AB141" s="171"/>
      <c r="AC141" s="172"/>
      <c r="AD141" s="169">
        <v>1</v>
      </c>
      <c r="AE141" s="169">
        <v>1</v>
      </c>
      <c r="AF141" s="169">
        <v>27</v>
      </c>
      <c r="AG141" s="169" t="s">
        <v>242</v>
      </c>
      <c r="AH141" s="173">
        <v>0</v>
      </c>
      <c r="AI141" s="227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1"/>
      <c r="BE141" s="221"/>
      <c r="BF141" s="221"/>
      <c r="BG141" s="221"/>
      <c r="BH141" s="221"/>
      <c r="BI141" s="221"/>
      <c r="BJ141" s="221"/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1"/>
      <c r="CL141" s="221"/>
      <c r="CM141" s="221"/>
      <c r="CN141" s="221"/>
      <c r="CO141" s="221"/>
      <c r="CP141" s="221"/>
      <c r="CQ141" s="221"/>
      <c r="CR141" s="221"/>
      <c r="CS141" s="221"/>
      <c r="CT141" s="221"/>
      <c r="CU141" s="221"/>
      <c r="CV141" s="221"/>
      <c r="CW141" s="221"/>
      <c r="CX141" s="221"/>
      <c r="CY141" s="221"/>
      <c r="CZ141" s="221"/>
      <c r="DA141" s="221"/>
      <c r="DB141" s="221"/>
      <c r="DC141" s="221"/>
      <c r="DD141" s="221"/>
      <c r="DE141" s="221"/>
      <c r="DF141" s="221"/>
      <c r="DG141" s="221"/>
      <c r="DH141" s="221"/>
      <c r="DI141" s="221"/>
      <c r="DJ141" s="221"/>
      <c r="DK141" s="221"/>
      <c r="DL141" s="221"/>
      <c r="DM141" s="221"/>
      <c r="DN141" s="221"/>
      <c r="DO141" s="221"/>
      <c r="DP141" s="221"/>
      <c r="DQ141" s="221"/>
      <c r="DR141" s="221"/>
      <c r="DS141" s="221"/>
      <c r="DT141" s="221"/>
      <c r="DU141" s="221"/>
      <c r="DV141" s="221"/>
      <c r="DW141" s="221"/>
      <c r="DX141" s="221"/>
      <c r="DY141" s="221"/>
      <c r="DZ141" s="221"/>
      <c r="EA141" s="221"/>
      <c r="EB141" s="221"/>
      <c r="EC141" s="221"/>
      <c r="ED141" s="221"/>
      <c r="EE141" s="221"/>
      <c r="EF141" s="221"/>
      <c r="EG141" s="221"/>
      <c r="EH141" s="221"/>
      <c r="EI141" s="221"/>
      <c r="EJ141" s="221"/>
      <c r="EK141" s="221"/>
      <c r="EL141" s="221"/>
      <c r="EM141" s="221"/>
      <c r="EN141" s="221"/>
      <c r="EO141" s="221"/>
      <c r="EP141" s="221"/>
      <c r="EQ141" s="221"/>
      <c r="ER141" s="221"/>
      <c r="ES141" s="221"/>
      <c r="ET141" s="221">
        <f>X141</f>
        <v>26.5</v>
      </c>
      <c r="EU141" s="221"/>
      <c r="EV141" s="221"/>
      <c r="EW141" s="221"/>
      <c r="EX141" s="221"/>
      <c r="EY141" s="221"/>
      <c r="EZ141" s="221"/>
      <c r="FA141" s="221"/>
      <c r="FB141" s="221"/>
      <c r="FC141" s="228"/>
    </row>
    <row r="142" spans="1:159" s="229" customFormat="1" ht="12.75" customHeight="1">
      <c r="A142" s="156">
        <v>138</v>
      </c>
      <c r="B142" s="157">
        <v>7</v>
      </c>
      <c r="C142" s="158" t="s">
        <v>254</v>
      </c>
      <c r="D142" s="226" t="s">
        <v>458</v>
      </c>
      <c r="E142" s="160">
        <v>1</v>
      </c>
      <c r="F142" s="160">
        <v>1</v>
      </c>
      <c r="G142" s="161">
        <v>0</v>
      </c>
      <c r="H142" s="162">
        <v>0</v>
      </c>
      <c r="I142" s="163" t="s">
        <v>3</v>
      </c>
      <c r="J142" s="164"/>
      <c r="K142" s="165">
        <v>23</v>
      </c>
      <c r="L142" s="166"/>
      <c r="M142" s="166"/>
      <c r="N142" s="165">
        <v>850</v>
      </c>
      <c r="O142" s="165"/>
      <c r="P142" s="165"/>
      <c r="Q142" s="167"/>
      <c r="R142" s="167"/>
      <c r="S142" s="168">
        <v>51.5</v>
      </c>
      <c r="T142" s="167">
        <v>1</v>
      </c>
      <c r="U142" s="167"/>
      <c r="V142" s="168">
        <v>51.5</v>
      </c>
      <c r="W142" s="169"/>
      <c r="X142" s="170">
        <v>51.5</v>
      </c>
      <c r="Y142" s="169"/>
      <c r="Z142" s="169"/>
      <c r="AA142" s="169"/>
      <c r="AB142" s="171"/>
      <c r="AC142" s="172"/>
      <c r="AD142" s="169">
        <v>2</v>
      </c>
      <c r="AE142" s="169">
        <v>2</v>
      </c>
      <c r="AF142" s="169">
        <v>52</v>
      </c>
      <c r="AG142" s="169" t="s">
        <v>237</v>
      </c>
      <c r="AH142" s="173">
        <v>0</v>
      </c>
      <c r="AI142" s="227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1"/>
      <c r="BE142" s="221"/>
      <c r="BF142" s="221"/>
      <c r="BG142" s="221"/>
      <c r="BH142" s="221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221"/>
      <c r="CO142" s="221"/>
      <c r="CP142" s="221"/>
      <c r="CQ142" s="221"/>
      <c r="CR142" s="221"/>
      <c r="CS142" s="221"/>
      <c r="CT142" s="221">
        <f>X142</f>
        <v>51.5</v>
      </c>
      <c r="CU142" s="221">
        <f>X142</f>
        <v>51.5</v>
      </c>
      <c r="CV142" s="221"/>
      <c r="CW142" s="221"/>
      <c r="CX142" s="221"/>
      <c r="CY142" s="221"/>
      <c r="CZ142" s="221"/>
      <c r="DA142" s="221"/>
      <c r="DB142" s="221"/>
      <c r="DC142" s="221"/>
      <c r="DD142" s="221"/>
      <c r="DE142" s="221"/>
      <c r="DF142" s="221"/>
      <c r="DG142" s="221"/>
      <c r="DH142" s="221"/>
      <c r="DI142" s="221"/>
      <c r="DJ142" s="221"/>
      <c r="DK142" s="221"/>
      <c r="DL142" s="221"/>
      <c r="DM142" s="221"/>
      <c r="DN142" s="221"/>
      <c r="DO142" s="221"/>
      <c r="DP142" s="221"/>
      <c r="DQ142" s="221"/>
      <c r="DR142" s="221"/>
      <c r="DS142" s="221"/>
      <c r="DT142" s="221"/>
      <c r="DU142" s="221"/>
      <c r="DV142" s="221"/>
      <c r="DW142" s="221"/>
      <c r="DX142" s="221"/>
      <c r="DY142" s="221"/>
      <c r="DZ142" s="221"/>
      <c r="EA142" s="221"/>
      <c r="EB142" s="221"/>
      <c r="EC142" s="221"/>
      <c r="ED142" s="221"/>
      <c r="EE142" s="221"/>
      <c r="EF142" s="221"/>
      <c r="EG142" s="221"/>
      <c r="EH142" s="221"/>
      <c r="EI142" s="221"/>
      <c r="EJ142" s="221"/>
      <c r="EK142" s="221"/>
      <c r="EL142" s="221"/>
      <c r="EM142" s="221"/>
      <c r="EN142" s="221"/>
      <c r="EO142" s="221"/>
      <c r="EP142" s="221"/>
      <c r="EQ142" s="221"/>
      <c r="ER142" s="221"/>
      <c r="ES142" s="221"/>
      <c r="ET142" s="221"/>
      <c r="EU142" s="221"/>
      <c r="EV142" s="221"/>
      <c r="EW142" s="221"/>
      <c r="EX142" s="221"/>
      <c r="EY142" s="221"/>
      <c r="EZ142" s="221"/>
      <c r="FA142" s="221"/>
      <c r="FB142" s="221"/>
      <c r="FC142" s="228"/>
    </row>
    <row r="143" spans="1:159" s="229" customFormat="1" ht="12.75" customHeight="1">
      <c r="A143" s="156">
        <v>139</v>
      </c>
      <c r="B143" s="157">
        <v>7</v>
      </c>
      <c r="C143" s="158" t="s">
        <v>199</v>
      </c>
      <c r="D143" s="226" t="s">
        <v>459</v>
      </c>
      <c r="E143" s="160">
        <v>1</v>
      </c>
      <c r="F143" s="160">
        <v>1</v>
      </c>
      <c r="G143" s="161">
        <v>0</v>
      </c>
      <c r="H143" s="162">
        <v>0</v>
      </c>
      <c r="I143" s="163" t="s">
        <v>3</v>
      </c>
      <c r="J143" s="164"/>
      <c r="K143" s="165">
        <v>21</v>
      </c>
      <c r="L143" s="166"/>
      <c r="M143" s="166"/>
      <c r="N143" s="165">
        <v>372</v>
      </c>
      <c r="O143" s="165"/>
      <c r="P143" s="165"/>
      <c r="Q143" s="167"/>
      <c r="R143" s="167"/>
      <c r="S143" s="168">
        <v>38.94</v>
      </c>
      <c r="T143" s="167">
        <v>1</v>
      </c>
      <c r="U143" s="167"/>
      <c r="V143" s="168">
        <v>38.94</v>
      </c>
      <c r="W143" s="169"/>
      <c r="X143" s="170">
        <v>38.9</v>
      </c>
      <c r="Y143" s="169"/>
      <c r="Z143" s="169"/>
      <c r="AA143" s="169"/>
      <c r="AB143" s="171"/>
      <c r="AC143" s="172"/>
      <c r="AD143" s="169">
        <v>1</v>
      </c>
      <c r="AE143" s="169">
        <v>1</v>
      </c>
      <c r="AF143" s="169">
        <v>39</v>
      </c>
      <c r="AG143" s="169" t="s">
        <v>242</v>
      </c>
      <c r="AH143" s="173">
        <v>0</v>
      </c>
      <c r="AI143" s="227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21"/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21"/>
      <c r="CY143" s="221"/>
      <c r="CZ143" s="221"/>
      <c r="DA143" s="221"/>
      <c r="DB143" s="221"/>
      <c r="DC143" s="221"/>
      <c r="DD143" s="221"/>
      <c r="DE143" s="221"/>
      <c r="DF143" s="221"/>
      <c r="DG143" s="221"/>
      <c r="DH143" s="221"/>
      <c r="DI143" s="221"/>
      <c r="DJ143" s="221"/>
      <c r="DK143" s="221"/>
      <c r="DL143" s="221"/>
      <c r="DM143" s="221"/>
      <c r="DN143" s="221"/>
      <c r="DO143" s="221"/>
      <c r="DP143" s="221"/>
      <c r="DQ143" s="221"/>
      <c r="DR143" s="221"/>
      <c r="DS143" s="221"/>
      <c r="DT143" s="221"/>
      <c r="DU143" s="221"/>
      <c r="DV143" s="221"/>
      <c r="DW143" s="221"/>
      <c r="DX143" s="221"/>
      <c r="DY143" s="221"/>
      <c r="DZ143" s="221"/>
      <c r="EA143" s="221"/>
      <c r="EB143" s="221"/>
      <c r="EC143" s="221"/>
      <c r="ED143" s="221"/>
      <c r="EE143" s="221"/>
      <c r="EF143" s="221"/>
      <c r="EG143" s="221"/>
      <c r="EH143" s="221"/>
      <c r="EI143" s="221"/>
      <c r="EJ143" s="221"/>
      <c r="EK143" s="221"/>
      <c r="EL143" s="221"/>
      <c r="EM143" s="221"/>
      <c r="EN143" s="221"/>
      <c r="EO143" s="221"/>
      <c r="EP143" s="221"/>
      <c r="EQ143" s="221"/>
      <c r="ER143" s="221"/>
      <c r="ES143" s="221"/>
      <c r="ET143" s="221">
        <f>X143</f>
        <v>38.9</v>
      </c>
      <c r="EU143" s="221"/>
      <c r="EV143" s="221"/>
      <c r="EW143" s="221"/>
      <c r="EX143" s="221"/>
      <c r="EY143" s="221"/>
      <c r="EZ143" s="221"/>
      <c r="FA143" s="221"/>
      <c r="FB143" s="221"/>
      <c r="FC143" s="228"/>
    </row>
    <row r="144" spans="1:159" s="130" customFormat="1" ht="12.75" customHeight="1">
      <c r="A144" s="156" t="s">
        <v>619</v>
      </c>
      <c r="B144" s="157">
        <v>7</v>
      </c>
      <c r="C144" s="158" t="s">
        <v>199</v>
      </c>
      <c r="D144" s="159" t="s">
        <v>370</v>
      </c>
      <c r="E144" s="160">
        <v>1</v>
      </c>
      <c r="F144" s="160">
        <v>1</v>
      </c>
      <c r="G144" s="161">
        <v>0</v>
      </c>
      <c r="H144" s="162">
        <v>0</v>
      </c>
      <c r="I144" s="163" t="s">
        <v>3</v>
      </c>
      <c r="J144" s="164"/>
      <c r="K144" s="165">
        <v>10</v>
      </c>
      <c r="L144" s="166"/>
      <c r="M144" s="166"/>
      <c r="N144" s="165">
        <v>500</v>
      </c>
      <c r="O144" s="165"/>
      <c r="P144" s="165"/>
      <c r="Q144" s="167"/>
      <c r="R144" s="167"/>
      <c r="S144" s="168">
        <v>25</v>
      </c>
      <c r="T144" s="167">
        <v>1</v>
      </c>
      <c r="U144" s="167"/>
      <c r="V144" s="168">
        <v>25</v>
      </c>
      <c r="W144" s="169"/>
      <c r="X144" s="170">
        <v>25</v>
      </c>
      <c r="Y144" s="169"/>
      <c r="Z144" s="169"/>
      <c r="AA144" s="169"/>
      <c r="AB144" s="171"/>
      <c r="AC144" s="172"/>
      <c r="AD144" s="169">
        <v>1</v>
      </c>
      <c r="AE144" s="169">
        <v>2</v>
      </c>
      <c r="AF144" s="169">
        <v>25</v>
      </c>
      <c r="AG144" s="169" t="s">
        <v>151</v>
      </c>
      <c r="AH144" s="173">
        <v>0</v>
      </c>
      <c r="AI144" s="227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221"/>
      <c r="BN144" s="221"/>
      <c r="BO144" s="221"/>
      <c r="BP144" s="221"/>
      <c r="BQ144" s="221"/>
      <c r="BR144" s="221"/>
      <c r="BS144" s="221"/>
      <c r="BT144" s="221"/>
      <c r="BU144" s="221"/>
      <c r="BV144" s="221"/>
      <c r="BW144" s="221"/>
      <c r="BX144" s="221"/>
      <c r="BY144" s="221"/>
      <c r="BZ144" s="221"/>
      <c r="CA144" s="221"/>
      <c r="CB144" s="221"/>
      <c r="CC144" s="221"/>
      <c r="CD144" s="221"/>
      <c r="CE144" s="221"/>
      <c r="CF144" s="221"/>
      <c r="CG144" s="221"/>
      <c r="CH144" s="221"/>
      <c r="CI144" s="221"/>
      <c r="CJ144" s="221"/>
      <c r="CK144" s="221"/>
      <c r="CL144" s="221"/>
      <c r="CM144" s="221"/>
      <c r="CN144" s="221"/>
      <c r="CO144" s="221"/>
      <c r="CP144" s="221"/>
      <c r="CQ144" s="221">
        <f>X144</f>
        <v>25</v>
      </c>
      <c r="CR144" s="221"/>
      <c r="CS144" s="221"/>
      <c r="CT144" s="221"/>
      <c r="CU144" s="221"/>
      <c r="CV144" s="221"/>
      <c r="CW144" s="221"/>
      <c r="CX144" s="221"/>
      <c r="CY144" s="221"/>
      <c r="CZ144" s="221"/>
      <c r="DA144" s="221"/>
      <c r="DB144" s="221"/>
      <c r="DC144" s="221"/>
      <c r="DD144" s="221"/>
      <c r="DE144" s="221"/>
      <c r="DF144" s="221"/>
      <c r="DG144" s="221"/>
      <c r="DH144" s="221"/>
      <c r="DI144" s="221"/>
      <c r="DJ144" s="221"/>
      <c r="DK144" s="221"/>
      <c r="DL144" s="221"/>
      <c r="DM144" s="221"/>
      <c r="DN144" s="221"/>
      <c r="DO144" s="221"/>
      <c r="DP144" s="221"/>
      <c r="DQ144" s="221"/>
      <c r="DR144" s="221"/>
      <c r="DS144" s="221"/>
      <c r="DT144" s="221"/>
      <c r="DU144" s="221"/>
      <c r="DV144" s="221"/>
      <c r="DW144" s="221"/>
      <c r="DX144" s="221"/>
      <c r="DY144" s="221"/>
      <c r="DZ144" s="221"/>
      <c r="EA144" s="221"/>
      <c r="EB144" s="221"/>
      <c r="EC144" s="221"/>
      <c r="ED144" s="221"/>
      <c r="EE144" s="221"/>
      <c r="EF144" s="221"/>
      <c r="EG144" s="221"/>
      <c r="EH144" s="221"/>
      <c r="EI144" s="221"/>
      <c r="EJ144" s="221"/>
      <c r="EK144" s="221"/>
      <c r="EL144" s="221"/>
      <c r="EM144" s="221"/>
      <c r="EN144" s="221"/>
      <c r="EO144" s="221"/>
      <c r="EP144" s="221"/>
      <c r="EQ144" s="221"/>
      <c r="ER144" s="221"/>
      <c r="ES144" s="221"/>
      <c r="ET144" s="221"/>
      <c r="EU144" s="221"/>
      <c r="EV144" s="221"/>
      <c r="EW144" s="221"/>
      <c r="EX144" s="221"/>
      <c r="EY144" s="221"/>
      <c r="EZ144" s="221"/>
      <c r="FA144" s="221"/>
      <c r="FB144" s="221"/>
      <c r="FC144" s="228"/>
    </row>
    <row r="145" spans="1:159" s="229" customFormat="1" ht="12.75" customHeight="1">
      <c r="A145" s="156">
        <v>141</v>
      </c>
      <c r="B145" s="157">
        <v>7</v>
      </c>
      <c r="C145" s="158" t="s">
        <v>405</v>
      </c>
      <c r="D145" s="226" t="s">
        <v>406</v>
      </c>
      <c r="E145" s="160">
        <v>3</v>
      </c>
      <c r="F145" s="160">
        <v>1</v>
      </c>
      <c r="G145" s="161">
        <v>0</v>
      </c>
      <c r="H145" s="162">
        <v>0</v>
      </c>
      <c r="I145" s="163" t="s">
        <v>3</v>
      </c>
      <c r="J145" s="164"/>
      <c r="K145" s="165">
        <v>38.5</v>
      </c>
      <c r="L145" s="166"/>
      <c r="M145" s="166"/>
      <c r="N145" s="165">
        <v>1650</v>
      </c>
      <c r="O145" s="165"/>
      <c r="P145" s="165"/>
      <c r="Q145" s="167"/>
      <c r="R145" s="167"/>
      <c r="S145" s="168">
        <v>90.75</v>
      </c>
      <c r="T145" s="167">
        <v>1</v>
      </c>
      <c r="U145" s="167"/>
      <c r="V145" s="168">
        <v>90.75</v>
      </c>
      <c r="W145" s="169">
        <v>6</v>
      </c>
      <c r="X145" s="170">
        <v>96.8</v>
      </c>
      <c r="Y145" s="169"/>
      <c r="Z145" s="169"/>
      <c r="AA145" s="169"/>
      <c r="AB145" s="171"/>
      <c r="AC145" s="172"/>
      <c r="AD145" s="169">
        <v>7</v>
      </c>
      <c r="AE145" s="169">
        <v>8</v>
      </c>
      <c r="AF145" s="169">
        <v>97</v>
      </c>
      <c r="AG145" s="169" t="s">
        <v>257</v>
      </c>
      <c r="AH145" s="173">
        <v>15</v>
      </c>
      <c r="AI145" s="227"/>
      <c r="AJ145" s="220"/>
      <c r="AK145" s="220"/>
      <c r="AL145" s="220"/>
      <c r="AM145" s="220"/>
      <c r="AN145" s="220"/>
      <c r="AO145" s="220"/>
      <c r="AP145" s="220">
        <f>X145</f>
        <v>96.8</v>
      </c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/>
      <c r="BU145" s="221"/>
      <c r="BV145" s="221">
        <f>X145</f>
        <v>96.8</v>
      </c>
      <c r="BW145" s="221"/>
      <c r="BX145" s="221"/>
      <c r="BY145" s="221"/>
      <c r="BZ145" s="221"/>
      <c r="CA145" s="221"/>
      <c r="CB145" s="221">
        <f>X145</f>
        <v>96.8</v>
      </c>
      <c r="CC145" s="221"/>
      <c r="CD145" s="221"/>
      <c r="CE145" s="221"/>
      <c r="CF145" s="221"/>
      <c r="CG145" s="221"/>
      <c r="CH145" s="221"/>
      <c r="CI145" s="221"/>
      <c r="CJ145" s="221"/>
      <c r="CK145" s="221"/>
      <c r="CL145" s="221"/>
      <c r="CM145" s="221">
        <f>X145+AH145</f>
        <v>111.8</v>
      </c>
      <c r="CN145" s="221">
        <f>X145</f>
        <v>96.8</v>
      </c>
      <c r="CO145" s="221"/>
      <c r="CP145" s="221"/>
      <c r="CQ145" s="221"/>
      <c r="CR145" s="221"/>
      <c r="CS145" s="221"/>
      <c r="CT145" s="221"/>
      <c r="CU145" s="221"/>
      <c r="CV145" s="221"/>
      <c r="CW145" s="221"/>
      <c r="CX145" s="221"/>
      <c r="CY145" s="221">
        <f>X145</f>
        <v>96.8</v>
      </c>
      <c r="CZ145" s="221">
        <f>X145</f>
        <v>96.8</v>
      </c>
      <c r="DA145" s="221"/>
      <c r="DB145" s="221"/>
      <c r="DC145" s="221"/>
      <c r="DD145" s="221"/>
      <c r="DE145" s="221"/>
      <c r="DF145" s="221"/>
      <c r="DG145" s="221"/>
      <c r="DH145" s="221"/>
      <c r="DI145" s="221"/>
      <c r="DJ145" s="221"/>
      <c r="DK145" s="221"/>
      <c r="DL145" s="221"/>
      <c r="DM145" s="221"/>
      <c r="DN145" s="221"/>
      <c r="DO145" s="221"/>
      <c r="DP145" s="221"/>
      <c r="DQ145" s="221"/>
      <c r="DR145" s="221"/>
      <c r="DS145" s="221"/>
      <c r="DT145" s="221"/>
      <c r="DU145" s="221"/>
      <c r="DV145" s="221"/>
      <c r="DW145" s="221"/>
      <c r="DX145" s="221"/>
      <c r="DY145" s="221"/>
      <c r="DZ145" s="221"/>
      <c r="EA145" s="221"/>
      <c r="EB145" s="221"/>
      <c r="EC145" s="221"/>
      <c r="ED145" s="221"/>
      <c r="EE145" s="221"/>
      <c r="EF145" s="221"/>
      <c r="EG145" s="221"/>
      <c r="EH145" s="221"/>
      <c r="EI145" s="221"/>
      <c r="EJ145" s="221"/>
      <c r="EK145" s="221"/>
      <c r="EL145" s="221"/>
      <c r="EM145" s="221"/>
      <c r="EN145" s="221"/>
      <c r="EO145" s="221"/>
      <c r="EP145" s="221"/>
      <c r="EQ145" s="221"/>
      <c r="ER145" s="221"/>
      <c r="ES145" s="221"/>
      <c r="ET145" s="221"/>
      <c r="EU145" s="221"/>
      <c r="EV145" s="221"/>
      <c r="EW145" s="221"/>
      <c r="EX145" s="221"/>
      <c r="EY145" s="221"/>
      <c r="EZ145" s="221"/>
      <c r="FA145" s="221"/>
      <c r="FB145" s="221"/>
      <c r="FC145" s="228"/>
    </row>
    <row r="146" spans="1:159" s="130" customFormat="1" ht="12.75" customHeight="1">
      <c r="A146" s="156">
        <v>142</v>
      </c>
      <c r="B146" s="157">
        <v>7</v>
      </c>
      <c r="C146" s="158" t="s">
        <v>163</v>
      </c>
      <c r="D146" s="159" t="s">
        <v>371</v>
      </c>
      <c r="E146" s="160">
        <v>1</v>
      </c>
      <c r="F146" s="160">
        <v>1</v>
      </c>
      <c r="G146" s="161">
        <v>0</v>
      </c>
      <c r="H146" s="162">
        <v>0</v>
      </c>
      <c r="I146" s="163" t="s">
        <v>3</v>
      </c>
      <c r="J146" s="164"/>
      <c r="K146" s="165">
        <v>17</v>
      </c>
      <c r="L146" s="166"/>
      <c r="M146" s="166"/>
      <c r="N146" s="165">
        <v>550</v>
      </c>
      <c r="O146" s="165"/>
      <c r="P146" s="165"/>
      <c r="Q146" s="167"/>
      <c r="R146" s="167"/>
      <c r="S146" s="168">
        <v>36.5</v>
      </c>
      <c r="T146" s="167">
        <v>1</v>
      </c>
      <c r="U146" s="167"/>
      <c r="V146" s="168">
        <v>36.5</v>
      </c>
      <c r="W146" s="169"/>
      <c r="X146" s="170">
        <v>36.5</v>
      </c>
      <c r="Y146" s="169"/>
      <c r="Z146" s="169"/>
      <c r="AA146" s="169"/>
      <c r="AB146" s="171"/>
      <c r="AC146" s="172"/>
      <c r="AD146" s="169">
        <v>1</v>
      </c>
      <c r="AE146" s="169">
        <v>2</v>
      </c>
      <c r="AF146" s="169">
        <v>37</v>
      </c>
      <c r="AG146" s="169" t="s">
        <v>151</v>
      </c>
      <c r="AH146" s="173">
        <v>0</v>
      </c>
      <c r="AI146" s="227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1"/>
      <c r="BE146" s="221"/>
      <c r="BF146" s="221"/>
      <c r="BG146" s="221"/>
      <c r="BH146" s="221"/>
      <c r="BI146" s="221"/>
      <c r="BJ146" s="221"/>
      <c r="BK146" s="221"/>
      <c r="BL146" s="221"/>
      <c r="BM146" s="221"/>
      <c r="BN146" s="221"/>
      <c r="BO146" s="221"/>
      <c r="BP146" s="221"/>
      <c r="BQ146" s="221"/>
      <c r="BR146" s="221"/>
      <c r="BS146" s="221"/>
      <c r="BT146" s="221"/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1"/>
      <c r="CK146" s="221"/>
      <c r="CL146" s="221"/>
      <c r="CM146" s="221"/>
      <c r="CN146" s="221"/>
      <c r="CO146" s="221"/>
      <c r="CP146" s="221"/>
      <c r="CQ146" s="221">
        <f>X146</f>
        <v>36.5</v>
      </c>
      <c r="CR146" s="221"/>
      <c r="CS146" s="221"/>
      <c r="CT146" s="221"/>
      <c r="CU146" s="221"/>
      <c r="CV146" s="221"/>
      <c r="CW146" s="221"/>
      <c r="CX146" s="221"/>
      <c r="CY146" s="221"/>
      <c r="CZ146" s="221"/>
      <c r="DA146" s="221"/>
      <c r="DB146" s="221"/>
      <c r="DC146" s="221"/>
      <c r="DD146" s="221"/>
      <c r="DE146" s="221"/>
      <c r="DF146" s="221"/>
      <c r="DG146" s="221"/>
      <c r="DH146" s="221"/>
      <c r="DI146" s="221"/>
      <c r="DJ146" s="221"/>
      <c r="DK146" s="221"/>
      <c r="DL146" s="221"/>
      <c r="DM146" s="221"/>
      <c r="DN146" s="221"/>
      <c r="DO146" s="221"/>
      <c r="DP146" s="221"/>
      <c r="DQ146" s="221"/>
      <c r="DR146" s="221"/>
      <c r="DS146" s="221"/>
      <c r="DT146" s="221"/>
      <c r="DU146" s="221"/>
      <c r="DV146" s="221"/>
      <c r="DW146" s="221"/>
      <c r="DX146" s="221"/>
      <c r="DY146" s="221"/>
      <c r="DZ146" s="221"/>
      <c r="EA146" s="221"/>
      <c r="EB146" s="221"/>
      <c r="EC146" s="221"/>
      <c r="ED146" s="221"/>
      <c r="EE146" s="221"/>
      <c r="EF146" s="221"/>
      <c r="EG146" s="221"/>
      <c r="EH146" s="221"/>
      <c r="EI146" s="221"/>
      <c r="EJ146" s="221"/>
      <c r="EK146" s="221"/>
      <c r="EL146" s="221"/>
      <c r="EM146" s="221"/>
      <c r="EN146" s="221"/>
      <c r="EO146" s="221"/>
      <c r="EP146" s="221"/>
      <c r="EQ146" s="221"/>
      <c r="ER146" s="221"/>
      <c r="ES146" s="221"/>
      <c r="ET146" s="221"/>
      <c r="EU146" s="221"/>
      <c r="EV146" s="221"/>
      <c r="EW146" s="221"/>
      <c r="EX146" s="221"/>
      <c r="EY146" s="221"/>
      <c r="EZ146" s="221"/>
      <c r="FA146" s="221"/>
      <c r="FB146" s="221"/>
      <c r="FC146" s="228"/>
    </row>
    <row r="147" spans="1:159" s="229" customFormat="1" ht="12.75" customHeight="1">
      <c r="A147" s="156">
        <v>143</v>
      </c>
      <c r="B147" s="157">
        <v>7</v>
      </c>
      <c r="C147" s="158" t="s">
        <v>407</v>
      </c>
      <c r="D147" s="226" t="s">
        <v>460</v>
      </c>
      <c r="E147" s="160">
        <v>3</v>
      </c>
      <c r="F147" s="160">
        <v>1</v>
      </c>
      <c r="G147" s="161">
        <v>0</v>
      </c>
      <c r="H147" s="162">
        <v>0</v>
      </c>
      <c r="I147" s="163" t="s">
        <v>3</v>
      </c>
      <c r="J147" s="164"/>
      <c r="K147" s="165">
        <v>10</v>
      </c>
      <c r="L147" s="166"/>
      <c r="M147" s="166"/>
      <c r="N147" s="165">
        <v>400</v>
      </c>
      <c r="O147" s="165"/>
      <c r="P147" s="165"/>
      <c r="Q147" s="167"/>
      <c r="R147" s="167"/>
      <c r="S147" s="168">
        <v>23</v>
      </c>
      <c r="T147" s="167">
        <v>1</v>
      </c>
      <c r="U147" s="167"/>
      <c r="V147" s="168">
        <v>23</v>
      </c>
      <c r="W147" s="169">
        <v>3</v>
      </c>
      <c r="X147" s="170">
        <v>26</v>
      </c>
      <c r="Y147" s="169"/>
      <c r="Z147" s="169"/>
      <c r="AA147" s="169"/>
      <c r="AB147" s="171"/>
      <c r="AC147" s="172"/>
      <c r="AD147" s="169">
        <v>1</v>
      </c>
      <c r="AE147" s="169">
        <v>1</v>
      </c>
      <c r="AF147" s="169"/>
      <c r="AG147" s="169" t="s">
        <v>242</v>
      </c>
      <c r="AH147" s="173">
        <v>0</v>
      </c>
      <c r="AI147" s="227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221"/>
      <c r="BN147" s="221"/>
      <c r="BO147" s="221"/>
      <c r="BP147" s="221"/>
      <c r="BQ147" s="221"/>
      <c r="BR147" s="221"/>
      <c r="BS147" s="221"/>
      <c r="BT147" s="221"/>
      <c r="BU147" s="221"/>
      <c r="BV147" s="221"/>
      <c r="BW147" s="221"/>
      <c r="BX147" s="221"/>
      <c r="BY147" s="221"/>
      <c r="BZ147" s="221"/>
      <c r="CA147" s="221"/>
      <c r="CB147" s="221"/>
      <c r="CC147" s="221"/>
      <c r="CD147" s="221"/>
      <c r="CE147" s="221"/>
      <c r="CF147" s="221"/>
      <c r="CG147" s="221"/>
      <c r="CH147" s="221"/>
      <c r="CI147" s="221"/>
      <c r="CJ147" s="221"/>
      <c r="CK147" s="221"/>
      <c r="CL147" s="221"/>
      <c r="CM147" s="221"/>
      <c r="CN147" s="221"/>
      <c r="CO147" s="221"/>
      <c r="CP147" s="221"/>
      <c r="CQ147" s="221"/>
      <c r="CR147" s="221"/>
      <c r="CS147" s="221"/>
      <c r="CT147" s="221"/>
      <c r="CU147" s="221"/>
      <c r="CV147" s="221"/>
      <c r="CW147" s="221"/>
      <c r="CX147" s="221"/>
      <c r="CY147" s="221"/>
      <c r="CZ147" s="221"/>
      <c r="DA147" s="221"/>
      <c r="DB147" s="221"/>
      <c r="DC147" s="221"/>
      <c r="DD147" s="221"/>
      <c r="DE147" s="221"/>
      <c r="DF147" s="221"/>
      <c r="DG147" s="221"/>
      <c r="DH147" s="221"/>
      <c r="DI147" s="221"/>
      <c r="DJ147" s="221"/>
      <c r="DK147" s="221"/>
      <c r="DL147" s="221"/>
      <c r="DM147" s="221"/>
      <c r="DN147" s="221"/>
      <c r="DO147" s="221"/>
      <c r="DP147" s="221"/>
      <c r="DQ147" s="221"/>
      <c r="DR147" s="221"/>
      <c r="DS147" s="221"/>
      <c r="DT147" s="221"/>
      <c r="DU147" s="221"/>
      <c r="DV147" s="221"/>
      <c r="DW147" s="221"/>
      <c r="DX147" s="221"/>
      <c r="DY147" s="221"/>
      <c r="DZ147" s="221"/>
      <c r="EA147" s="221"/>
      <c r="EB147" s="221"/>
      <c r="EC147" s="221"/>
      <c r="ED147" s="221"/>
      <c r="EE147" s="221"/>
      <c r="EF147" s="221"/>
      <c r="EG147" s="221"/>
      <c r="EH147" s="221"/>
      <c r="EI147" s="221"/>
      <c r="EJ147" s="221"/>
      <c r="EK147" s="221"/>
      <c r="EL147" s="221"/>
      <c r="EM147" s="221"/>
      <c r="EN147" s="221"/>
      <c r="EO147" s="221"/>
      <c r="EP147" s="221"/>
      <c r="EQ147" s="221"/>
      <c r="ER147" s="221"/>
      <c r="ES147" s="221"/>
      <c r="ET147" s="221">
        <f>X147</f>
        <v>26</v>
      </c>
      <c r="EU147" s="221"/>
      <c r="EV147" s="221"/>
      <c r="EW147" s="221"/>
      <c r="EX147" s="221"/>
      <c r="EY147" s="221"/>
      <c r="EZ147" s="221"/>
      <c r="FA147" s="221"/>
      <c r="FB147" s="221"/>
      <c r="FC147" s="228"/>
    </row>
    <row r="148" spans="1:159" s="229" customFormat="1" ht="12.75" customHeight="1">
      <c r="A148" s="156"/>
      <c r="B148" s="157"/>
      <c r="C148" s="158"/>
      <c r="D148" s="226"/>
      <c r="E148" s="160"/>
      <c r="F148" s="160">
        <v>2</v>
      </c>
      <c r="G148" s="161">
        <v>1</v>
      </c>
      <c r="H148" s="162">
        <v>0</v>
      </c>
      <c r="I148" s="163" t="s">
        <v>404</v>
      </c>
      <c r="J148" s="164" t="s">
        <v>461</v>
      </c>
      <c r="K148" s="165"/>
      <c r="L148" s="166"/>
      <c r="M148" s="166"/>
      <c r="N148" s="165">
        <v>700</v>
      </c>
      <c r="O148" s="165"/>
      <c r="P148" s="165">
        <v>4.5</v>
      </c>
      <c r="Q148" s="167"/>
      <c r="R148" s="167"/>
      <c r="S148" s="168">
        <v>41</v>
      </c>
      <c r="T148" s="167">
        <v>1</v>
      </c>
      <c r="U148" s="167"/>
      <c r="V148" s="168">
        <v>41</v>
      </c>
      <c r="W148" s="169"/>
      <c r="X148" s="170">
        <v>41</v>
      </c>
      <c r="Y148" s="169"/>
      <c r="Z148" s="169"/>
      <c r="AA148" s="169"/>
      <c r="AB148" s="171"/>
      <c r="AC148" s="172"/>
      <c r="AD148" s="169"/>
      <c r="AE148" s="169"/>
      <c r="AF148" s="169"/>
      <c r="AG148" s="169"/>
      <c r="AH148" s="173"/>
      <c r="AI148" s="227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21"/>
      <c r="CK148" s="221"/>
      <c r="CL148" s="221"/>
      <c r="CM148" s="221"/>
      <c r="CN148" s="221"/>
      <c r="CO148" s="221"/>
      <c r="CP148" s="221"/>
      <c r="CQ148" s="221"/>
      <c r="CR148" s="221"/>
      <c r="CS148" s="221"/>
      <c r="CT148" s="221"/>
      <c r="CU148" s="221"/>
      <c r="CV148" s="221"/>
      <c r="CW148" s="221"/>
      <c r="CX148" s="221"/>
      <c r="CY148" s="221"/>
      <c r="CZ148" s="221"/>
      <c r="DA148" s="221"/>
      <c r="DB148" s="221"/>
      <c r="DC148" s="221"/>
      <c r="DD148" s="221"/>
      <c r="DE148" s="221"/>
      <c r="DF148" s="221"/>
      <c r="DG148" s="221"/>
      <c r="DH148" s="221"/>
      <c r="DI148" s="221"/>
      <c r="DJ148" s="221"/>
      <c r="DK148" s="221"/>
      <c r="DL148" s="221"/>
      <c r="DM148" s="221"/>
      <c r="DN148" s="221"/>
      <c r="DO148" s="221"/>
      <c r="DP148" s="221"/>
      <c r="DQ148" s="221"/>
      <c r="DR148" s="221"/>
      <c r="DS148" s="221"/>
      <c r="DT148" s="221"/>
      <c r="DU148" s="221"/>
      <c r="DV148" s="221"/>
      <c r="DW148" s="221"/>
      <c r="DX148" s="221"/>
      <c r="DY148" s="221"/>
      <c r="DZ148" s="221"/>
      <c r="EA148" s="221"/>
      <c r="EB148" s="221"/>
      <c r="EC148" s="221"/>
      <c r="ED148" s="221"/>
      <c r="EE148" s="221"/>
      <c r="EF148" s="221"/>
      <c r="EG148" s="221"/>
      <c r="EH148" s="221"/>
      <c r="EI148" s="221"/>
      <c r="EJ148" s="221"/>
      <c r="EK148" s="221"/>
      <c r="EL148" s="221"/>
      <c r="EM148" s="221"/>
      <c r="EN148" s="221"/>
      <c r="EO148" s="221"/>
      <c r="EP148" s="221"/>
      <c r="EQ148" s="221"/>
      <c r="ER148" s="221"/>
      <c r="ES148" s="221"/>
      <c r="ET148" s="221">
        <f>X148</f>
        <v>41</v>
      </c>
      <c r="EU148" s="221"/>
      <c r="EV148" s="221"/>
      <c r="EW148" s="221"/>
      <c r="EX148" s="221"/>
      <c r="EY148" s="221"/>
      <c r="EZ148" s="221"/>
      <c r="FA148" s="221"/>
      <c r="FB148" s="221"/>
      <c r="FC148" s="228"/>
    </row>
    <row r="149" spans="1:159" s="229" customFormat="1" ht="12.75" customHeight="1">
      <c r="A149" s="156"/>
      <c r="B149" s="157"/>
      <c r="C149" s="158"/>
      <c r="D149" s="226"/>
      <c r="E149" s="160"/>
      <c r="F149" s="160">
        <v>2</v>
      </c>
      <c r="G149" s="161">
        <v>2</v>
      </c>
      <c r="H149" s="162">
        <v>0</v>
      </c>
      <c r="I149" s="163" t="s">
        <v>404</v>
      </c>
      <c r="J149" s="164" t="s">
        <v>462</v>
      </c>
      <c r="K149" s="165"/>
      <c r="L149" s="166"/>
      <c r="M149" s="166"/>
      <c r="N149" s="165">
        <v>1700</v>
      </c>
      <c r="O149" s="165"/>
      <c r="P149" s="165">
        <v>9</v>
      </c>
      <c r="Q149" s="167"/>
      <c r="R149" s="167"/>
      <c r="S149" s="168">
        <v>106</v>
      </c>
      <c r="T149" s="167">
        <v>1</v>
      </c>
      <c r="U149" s="167"/>
      <c r="V149" s="168">
        <v>106</v>
      </c>
      <c r="W149" s="169"/>
      <c r="X149" s="170">
        <v>106</v>
      </c>
      <c r="Y149" s="169"/>
      <c r="Z149" s="169"/>
      <c r="AA149" s="169"/>
      <c r="AB149" s="171"/>
      <c r="AC149" s="172"/>
      <c r="AD149" s="169"/>
      <c r="AE149" s="169"/>
      <c r="AF149" s="169"/>
      <c r="AG149" s="169"/>
      <c r="AH149" s="173"/>
      <c r="AI149" s="227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/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1"/>
      <c r="CI149" s="221"/>
      <c r="CJ149" s="221"/>
      <c r="CK149" s="221"/>
      <c r="CL149" s="221"/>
      <c r="CM149" s="221"/>
      <c r="CN149" s="221"/>
      <c r="CO149" s="221"/>
      <c r="CP149" s="221"/>
      <c r="CQ149" s="221"/>
      <c r="CR149" s="221"/>
      <c r="CS149" s="221"/>
      <c r="CT149" s="221"/>
      <c r="CU149" s="221"/>
      <c r="CV149" s="221"/>
      <c r="CW149" s="221"/>
      <c r="CX149" s="221"/>
      <c r="CY149" s="221"/>
      <c r="CZ149" s="221"/>
      <c r="DA149" s="221"/>
      <c r="DB149" s="221"/>
      <c r="DC149" s="221"/>
      <c r="DD149" s="221"/>
      <c r="DE149" s="221"/>
      <c r="DF149" s="221"/>
      <c r="DG149" s="221"/>
      <c r="DH149" s="221"/>
      <c r="DI149" s="221"/>
      <c r="DJ149" s="221"/>
      <c r="DK149" s="221"/>
      <c r="DL149" s="221"/>
      <c r="DM149" s="221"/>
      <c r="DN149" s="221"/>
      <c r="DO149" s="221"/>
      <c r="DP149" s="221"/>
      <c r="DQ149" s="221"/>
      <c r="DR149" s="221"/>
      <c r="DS149" s="221"/>
      <c r="DT149" s="221"/>
      <c r="DU149" s="221"/>
      <c r="DV149" s="221"/>
      <c r="DW149" s="221"/>
      <c r="DX149" s="221"/>
      <c r="DY149" s="221"/>
      <c r="DZ149" s="221"/>
      <c r="EA149" s="221"/>
      <c r="EB149" s="221"/>
      <c r="EC149" s="221"/>
      <c r="ED149" s="221"/>
      <c r="EE149" s="221"/>
      <c r="EF149" s="221"/>
      <c r="EG149" s="221"/>
      <c r="EH149" s="221"/>
      <c r="EI149" s="221"/>
      <c r="EJ149" s="221"/>
      <c r="EK149" s="221"/>
      <c r="EL149" s="221"/>
      <c r="EM149" s="221"/>
      <c r="EN149" s="221"/>
      <c r="EO149" s="221"/>
      <c r="EP149" s="221"/>
      <c r="EQ149" s="221"/>
      <c r="ER149" s="221"/>
      <c r="ES149" s="221"/>
      <c r="ET149" s="221">
        <f>X149</f>
        <v>106</v>
      </c>
      <c r="EU149" s="221"/>
      <c r="EV149" s="221"/>
      <c r="EW149" s="221"/>
      <c r="EX149" s="221"/>
      <c r="EY149" s="221"/>
      <c r="EZ149" s="221"/>
      <c r="FA149" s="221"/>
      <c r="FB149" s="221"/>
      <c r="FC149" s="228"/>
    </row>
    <row r="150" spans="1:159" s="229" customFormat="1" ht="12.75" customHeight="1">
      <c r="A150" s="156">
        <v>144</v>
      </c>
      <c r="B150" s="157">
        <v>7</v>
      </c>
      <c r="C150" s="158" t="s">
        <v>407</v>
      </c>
      <c r="D150" s="226" t="s">
        <v>408</v>
      </c>
      <c r="E150" s="160">
        <v>3</v>
      </c>
      <c r="F150" s="160">
        <v>4</v>
      </c>
      <c r="G150" s="161">
        <v>0</v>
      </c>
      <c r="H150" s="162">
        <v>0</v>
      </c>
      <c r="I150" s="163" t="s">
        <v>402</v>
      </c>
      <c r="J150" s="164" t="s">
        <v>409</v>
      </c>
      <c r="K150" s="165">
        <v>124</v>
      </c>
      <c r="L150" s="166"/>
      <c r="M150" s="166"/>
      <c r="N150" s="165">
        <v>0</v>
      </c>
      <c r="O150" s="165"/>
      <c r="P150" s="165"/>
      <c r="Q150" s="167"/>
      <c r="R150" s="167"/>
      <c r="S150" s="168">
        <v>86.8</v>
      </c>
      <c r="T150" s="167">
        <v>1</v>
      </c>
      <c r="U150" s="167"/>
      <c r="V150" s="168">
        <v>86.8</v>
      </c>
      <c r="W150" s="169">
        <v>36</v>
      </c>
      <c r="X150" s="170">
        <v>122.8</v>
      </c>
      <c r="Y150" s="169"/>
      <c r="Z150" s="169"/>
      <c r="AA150" s="169"/>
      <c r="AB150" s="171"/>
      <c r="AC150" s="172"/>
      <c r="AD150" s="169">
        <v>10</v>
      </c>
      <c r="AE150" s="169">
        <v>18</v>
      </c>
      <c r="AF150" s="169">
        <v>123</v>
      </c>
      <c r="AG150" s="169" t="s">
        <v>401</v>
      </c>
      <c r="AH150" s="173">
        <v>15</v>
      </c>
      <c r="AI150" s="227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>
        <f>X150</f>
        <v>122.8</v>
      </c>
      <c r="AU150" s="220">
        <f>X150</f>
        <v>122.8</v>
      </c>
      <c r="AV150" s="220"/>
      <c r="AW150" s="220"/>
      <c r="AX150" s="220"/>
      <c r="AY150" s="220">
        <f>X150</f>
        <v>122.8</v>
      </c>
      <c r="AZ150" s="220"/>
      <c r="BA150" s="220"/>
      <c r="BB150" s="220"/>
      <c r="BC150" s="220"/>
      <c r="BD150" s="221"/>
      <c r="BE150" s="221"/>
      <c r="BF150" s="221"/>
      <c r="BG150" s="221"/>
      <c r="BH150" s="221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21"/>
      <c r="BT150" s="221"/>
      <c r="BU150" s="221"/>
      <c r="BV150" s="221"/>
      <c r="BW150" s="221"/>
      <c r="BX150" s="221"/>
      <c r="BY150" s="221"/>
      <c r="BZ150" s="221"/>
      <c r="CA150" s="221">
        <f>X150</f>
        <v>122.8</v>
      </c>
      <c r="CB150" s="221"/>
      <c r="CC150" s="221"/>
      <c r="CD150" s="221"/>
      <c r="CE150" s="221"/>
      <c r="CF150" s="221"/>
      <c r="CG150" s="221"/>
      <c r="CH150" s="221"/>
      <c r="CI150" s="221"/>
      <c r="CJ150" s="221"/>
      <c r="CK150" s="221"/>
      <c r="CL150" s="221"/>
      <c r="CM150" s="221"/>
      <c r="CN150" s="221"/>
      <c r="CO150" s="221"/>
      <c r="CP150" s="221"/>
      <c r="CQ150" s="221"/>
      <c r="CR150" s="221"/>
      <c r="CS150" s="221"/>
      <c r="CT150" s="221"/>
      <c r="CU150" s="221"/>
      <c r="CV150" s="221"/>
      <c r="CW150" s="221"/>
      <c r="CX150" s="221"/>
      <c r="CY150" s="221"/>
      <c r="CZ150" s="221"/>
      <c r="DA150" s="221">
        <f>X150</f>
        <v>122.8</v>
      </c>
      <c r="DB150" s="221">
        <f>X150</f>
        <v>122.8</v>
      </c>
      <c r="DC150" s="221"/>
      <c r="DD150" s="221"/>
      <c r="DE150" s="221"/>
      <c r="DF150" s="221"/>
      <c r="DG150" s="221"/>
      <c r="DH150" s="221"/>
      <c r="DI150" s="221"/>
      <c r="DJ150" s="221"/>
      <c r="DK150" s="221"/>
      <c r="DL150" s="221"/>
      <c r="DM150" s="221"/>
      <c r="DN150" s="221"/>
      <c r="DO150" s="221"/>
      <c r="DP150" s="221"/>
      <c r="DQ150" s="221"/>
      <c r="DR150" s="221"/>
      <c r="DS150" s="221"/>
      <c r="DT150" s="221"/>
      <c r="DU150" s="221"/>
      <c r="DV150" s="221"/>
      <c r="DW150" s="221"/>
      <c r="DX150" s="221"/>
      <c r="DY150" s="221"/>
      <c r="DZ150" s="221"/>
      <c r="EA150" s="221"/>
      <c r="EB150" s="221"/>
      <c r="EC150" s="221"/>
      <c r="ED150" s="221"/>
      <c r="EE150" s="221">
        <f>X150</f>
        <v>122.8</v>
      </c>
      <c r="EF150" s="221">
        <f>X150</f>
        <v>122.8</v>
      </c>
      <c r="EG150" s="221"/>
      <c r="EH150" s="221"/>
      <c r="EI150" s="221">
        <f>X150+AH150</f>
        <v>137.8</v>
      </c>
      <c r="EJ150" s="221"/>
      <c r="EK150" s="221"/>
      <c r="EL150" s="221"/>
      <c r="EM150" s="221"/>
      <c r="EN150" s="221">
        <f>X150</f>
        <v>122.8</v>
      </c>
      <c r="EO150" s="221"/>
      <c r="EP150" s="221"/>
      <c r="EQ150" s="221"/>
      <c r="ER150" s="221"/>
      <c r="ES150" s="221"/>
      <c r="ET150" s="221"/>
      <c r="EU150" s="221"/>
      <c r="EV150" s="221"/>
      <c r="EW150" s="221"/>
      <c r="EX150" s="221"/>
      <c r="EY150" s="221"/>
      <c r="EZ150" s="221"/>
      <c r="FA150" s="221"/>
      <c r="FB150" s="221"/>
      <c r="FC150" s="228"/>
    </row>
    <row r="151" spans="1:159" s="229" customFormat="1" ht="12.75" customHeight="1">
      <c r="A151" s="156">
        <v>145</v>
      </c>
      <c r="B151" s="157">
        <v>7</v>
      </c>
      <c r="C151" s="158" t="s">
        <v>168</v>
      </c>
      <c r="D151" s="226" t="s">
        <v>410</v>
      </c>
      <c r="E151" s="160">
        <v>1</v>
      </c>
      <c r="F151" s="160">
        <v>1</v>
      </c>
      <c r="G151" s="161">
        <v>0</v>
      </c>
      <c r="H151" s="162">
        <v>0</v>
      </c>
      <c r="I151" s="163" t="s">
        <v>3</v>
      </c>
      <c r="J151" s="164"/>
      <c r="K151" s="165">
        <v>14.8</v>
      </c>
      <c r="L151" s="166"/>
      <c r="M151" s="166"/>
      <c r="N151" s="165">
        <v>563</v>
      </c>
      <c r="O151" s="165"/>
      <c r="P151" s="165"/>
      <c r="Q151" s="167"/>
      <c r="R151" s="167"/>
      <c r="S151" s="168">
        <v>33.46</v>
      </c>
      <c r="T151" s="167">
        <v>1</v>
      </c>
      <c r="U151" s="167"/>
      <c r="V151" s="168">
        <v>33.46</v>
      </c>
      <c r="W151" s="169"/>
      <c r="X151" s="170">
        <v>33.5</v>
      </c>
      <c r="Y151" s="169"/>
      <c r="Z151" s="169"/>
      <c r="AA151" s="169"/>
      <c r="AB151" s="171"/>
      <c r="AC151" s="172"/>
      <c r="AD151" s="169">
        <v>2</v>
      </c>
      <c r="AE151" s="169">
        <v>2</v>
      </c>
      <c r="AF151" s="169">
        <v>33</v>
      </c>
      <c r="AG151" s="169" t="s">
        <v>179</v>
      </c>
      <c r="AH151" s="173">
        <v>0</v>
      </c>
      <c r="AI151" s="227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1"/>
      <c r="BE151" s="221"/>
      <c r="BF151" s="221"/>
      <c r="BG151" s="221"/>
      <c r="BH151" s="221"/>
      <c r="BI151" s="221"/>
      <c r="BJ151" s="221"/>
      <c r="BK151" s="221"/>
      <c r="BL151" s="221"/>
      <c r="BM151" s="221"/>
      <c r="BN151" s="221"/>
      <c r="BO151" s="221"/>
      <c r="BP151" s="221"/>
      <c r="BQ151" s="221"/>
      <c r="BR151" s="221"/>
      <c r="BS151" s="221"/>
      <c r="BT151" s="221"/>
      <c r="BU151" s="221"/>
      <c r="BV151" s="221"/>
      <c r="BW151" s="221"/>
      <c r="BX151" s="221"/>
      <c r="BY151" s="221"/>
      <c r="BZ151" s="221"/>
      <c r="CA151" s="221"/>
      <c r="CB151" s="221"/>
      <c r="CC151" s="221"/>
      <c r="CD151" s="221"/>
      <c r="CE151" s="221"/>
      <c r="CF151" s="221"/>
      <c r="CG151" s="221"/>
      <c r="CH151" s="221"/>
      <c r="CI151" s="221"/>
      <c r="CJ151" s="221">
        <f>X151</f>
        <v>33.5</v>
      </c>
      <c r="CK151" s="221"/>
      <c r="CL151" s="221"/>
      <c r="CM151" s="221"/>
      <c r="CN151" s="221"/>
      <c r="CO151" s="221"/>
      <c r="CP151" s="221"/>
      <c r="CQ151" s="221"/>
      <c r="CR151" s="221"/>
      <c r="CS151" s="221"/>
      <c r="CT151" s="221"/>
      <c r="CU151" s="221"/>
      <c r="CV151" s="221"/>
      <c r="CW151" s="221"/>
      <c r="CX151" s="221"/>
      <c r="CY151" s="221"/>
      <c r="CZ151" s="221"/>
      <c r="DA151" s="221"/>
      <c r="DB151" s="221"/>
      <c r="DC151" s="221"/>
      <c r="DD151" s="221"/>
      <c r="DE151" s="221"/>
      <c r="DF151" s="221"/>
      <c r="DG151" s="221"/>
      <c r="DH151" s="221"/>
      <c r="DI151" s="221"/>
      <c r="DJ151" s="221"/>
      <c r="DK151" s="221"/>
      <c r="DL151" s="221">
        <f>X151</f>
        <v>33.5</v>
      </c>
      <c r="DM151" s="221"/>
      <c r="DN151" s="221"/>
      <c r="DO151" s="221"/>
      <c r="DP151" s="221"/>
      <c r="DQ151" s="221"/>
      <c r="DR151" s="221"/>
      <c r="DS151" s="221"/>
      <c r="DT151" s="221"/>
      <c r="DU151" s="221"/>
      <c r="DV151" s="221"/>
      <c r="DW151" s="221"/>
      <c r="DX151" s="221"/>
      <c r="DY151" s="221"/>
      <c r="DZ151" s="221"/>
      <c r="EA151" s="221"/>
      <c r="EB151" s="221"/>
      <c r="EC151" s="221"/>
      <c r="ED151" s="221"/>
      <c r="EE151" s="221"/>
      <c r="EF151" s="221"/>
      <c r="EG151" s="221"/>
      <c r="EH151" s="221"/>
      <c r="EI151" s="221"/>
      <c r="EJ151" s="221"/>
      <c r="EK151" s="221"/>
      <c r="EL151" s="221"/>
      <c r="EM151" s="221"/>
      <c r="EN151" s="221"/>
      <c r="EO151" s="221"/>
      <c r="EP151" s="221"/>
      <c r="EQ151" s="221"/>
      <c r="ER151" s="221"/>
      <c r="ES151" s="221"/>
      <c r="ET151" s="221"/>
      <c r="EU151" s="221"/>
      <c r="EV151" s="221"/>
      <c r="EW151" s="221"/>
      <c r="EX151" s="221"/>
      <c r="EY151" s="221"/>
      <c r="EZ151" s="221"/>
      <c r="FA151" s="221"/>
      <c r="FB151" s="221"/>
      <c r="FC151" s="228"/>
    </row>
    <row r="152" spans="1:159" s="130" customFormat="1" ht="12.75" customHeight="1">
      <c r="A152" s="156">
        <v>146</v>
      </c>
      <c r="B152" s="157">
        <v>7</v>
      </c>
      <c r="C152" s="158" t="s">
        <v>173</v>
      </c>
      <c r="D152" s="159" t="s">
        <v>372</v>
      </c>
      <c r="E152" s="160">
        <v>1</v>
      </c>
      <c r="F152" s="160">
        <v>1</v>
      </c>
      <c r="G152" s="161">
        <v>0</v>
      </c>
      <c r="H152" s="162">
        <v>0</v>
      </c>
      <c r="I152" s="163" t="s">
        <v>3</v>
      </c>
      <c r="J152" s="164"/>
      <c r="K152" s="165">
        <v>25</v>
      </c>
      <c r="L152" s="166"/>
      <c r="M152" s="166"/>
      <c r="N152" s="165">
        <v>850</v>
      </c>
      <c r="O152" s="165"/>
      <c r="P152" s="165"/>
      <c r="Q152" s="167"/>
      <c r="R152" s="167"/>
      <c r="S152" s="168">
        <v>54.5</v>
      </c>
      <c r="T152" s="167">
        <v>1</v>
      </c>
      <c r="U152" s="167"/>
      <c r="V152" s="168">
        <v>54.5</v>
      </c>
      <c r="W152" s="169"/>
      <c r="X152" s="170">
        <v>54.5</v>
      </c>
      <c r="Y152" s="169"/>
      <c r="Z152" s="169"/>
      <c r="AA152" s="169"/>
      <c r="AB152" s="171"/>
      <c r="AC152" s="172"/>
      <c r="AD152" s="169">
        <v>1</v>
      </c>
      <c r="AE152" s="169">
        <v>2</v>
      </c>
      <c r="AF152" s="169">
        <v>55</v>
      </c>
      <c r="AG152" s="169" t="s">
        <v>151</v>
      </c>
      <c r="AH152" s="173">
        <v>0</v>
      </c>
      <c r="AI152" s="227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1"/>
      <c r="BE152" s="221"/>
      <c r="BF152" s="221"/>
      <c r="BG152" s="221"/>
      <c r="BH152" s="221"/>
      <c r="BI152" s="221"/>
      <c r="BJ152" s="221"/>
      <c r="BK152" s="221"/>
      <c r="BL152" s="221"/>
      <c r="BM152" s="221"/>
      <c r="BN152" s="221"/>
      <c r="BO152" s="221"/>
      <c r="BP152" s="221"/>
      <c r="BQ152" s="221"/>
      <c r="BR152" s="221"/>
      <c r="BS152" s="221"/>
      <c r="BT152" s="221"/>
      <c r="BU152" s="221"/>
      <c r="BV152" s="221"/>
      <c r="BW152" s="221"/>
      <c r="BX152" s="221"/>
      <c r="BY152" s="221"/>
      <c r="BZ152" s="221"/>
      <c r="CA152" s="221"/>
      <c r="CB152" s="221"/>
      <c r="CC152" s="221"/>
      <c r="CD152" s="221"/>
      <c r="CE152" s="221"/>
      <c r="CF152" s="221"/>
      <c r="CG152" s="221"/>
      <c r="CH152" s="221"/>
      <c r="CI152" s="221"/>
      <c r="CJ152" s="221"/>
      <c r="CK152" s="221"/>
      <c r="CL152" s="221"/>
      <c r="CM152" s="221"/>
      <c r="CN152" s="221"/>
      <c r="CO152" s="221"/>
      <c r="CP152" s="221"/>
      <c r="CQ152" s="221">
        <f>X152</f>
        <v>54.5</v>
      </c>
      <c r="CR152" s="221"/>
      <c r="CS152" s="221"/>
      <c r="CT152" s="221"/>
      <c r="CU152" s="221"/>
      <c r="CV152" s="221"/>
      <c r="CW152" s="221"/>
      <c r="CX152" s="221"/>
      <c r="CY152" s="221"/>
      <c r="CZ152" s="221"/>
      <c r="DA152" s="221"/>
      <c r="DB152" s="221"/>
      <c r="DC152" s="221"/>
      <c r="DD152" s="221"/>
      <c r="DE152" s="221"/>
      <c r="DF152" s="221"/>
      <c r="DG152" s="221"/>
      <c r="DH152" s="221"/>
      <c r="DI152" s="221"/>
      <c r="DJ152" s="221"/>
      <c r="DK152" s="221"/>
      <c r="DL152" s="221"/>
      <c r="DM152" s="221"/>
      <c r="DN152" s="221"/>
      <c r="DO152" s="221"/>
      <c r="DP152" s="221"/>
      <c r="DQ152" s="221"/>
      <c r="DR152" s="221"/>
      <c r="DS152" s="221"/>
      <c r="DT152" s="221"/>
      <c r="DU152" s="221"/>
      <c r="DV152" s="221"/>
      <c r="DW152" s="221"/>
      <c r="DX152" s="221"/>
      <c r="DY152" s="221"/>
      <c r="DZ152" s="221"/>
      <c r="EA152" s="221"/>
      <c r="EB152" s="221"/>
      <c r="EC152" s="221"/>
      <c r="ED152" s="221"/>
      <c r="EE152" s="221"/>
      <c r="EF152" s="221"/>
      <c r="EG152" s="221"/>
      <c r="EH152" s="221"/>
      <c r="EI152" s="221"/>
      <c r="EJ152" s="221"/>
      <c r="EK152" s="221"/>
      <c r="EL152" s="221"/>
      <c r="EM152" s="221"/>
      <c r="EN152" s="221"/>
      <c r="EO152" s="221"/>
      <c r="EP152" s="221"/>
      <c r="EQ152" s="221"/>
      <c r="ER152" s="221"/>
      <c r="ES152" s="221"/>
      <c r="ET152" s="221"/>
      <c r="EU152" s="221"/>
      <c r="EV152" s="221"/>
      <c r="EW152" s="221"/>
      <c r="EX152" s="221"/>
      <c r="EY152" s="221"/>
      <c r="EZ152" s="221"/>
      <c r="FA152" s="221"/>
      <c r="FB152" s="221"/>
      <c r="FC152" s="228"/>
    </row>
    <row r="153" spans="1:159" s="229" customFormat="1" ht="12.75" customHeight="1">
      <c r="A153" s="156">
        <v>147</v>
      </c>
      <c r="B153" s="157">
        <v>7</v>
      </c>
      <c r="C153" s="158" t="s">
        <v>173</v>
      </c>
      <c r="D153" s="226" t="s">
        <v>463</v>
      </c>
      <c r="E153" s="160">
        <v>1</v>
      </c>
      <c r="F153" s="160">
        <v>1</v>
      </c>
      <c r="G153" s="161">
        <v>0</v>
      </c>
      <c r="H153" s="162">
        <v>0</v>
      </c>
      <c r="I153" s="163" t="s">
        <v>3</v>
      </c>
      <c r="J153" s="164"/>
      <c r="K153" s="165">
        <v>24.3</v>
      </c>
      <c r="L153" s="166"/>
      <c r="M153" s="166"/>
      <c r="N153" s="165">
        <v>583</v>
      </c>
      <c r="O153" s="165"/>
      <c r="P153" s="165"/>
      <c r="Q153" s="167"/>
      <c r="R153" s="167"/>
      <c r="S153" s="168">
        <v>48.11</v>
      </c>
      <c r="T153" s="167">
        <v>1</v>
      </c>
      <c r="U153" s="167"/>
      <c r="V153" s="168">
        <v>48.11</v>
      </c>
      <c r="W153" s="169"/>
      <c r="X153" s="170">
        <v>48.1</v>
      </c>
      <c r="Y153" s="169"/>
      <c r="Z153" s="169"/>
      <c r="AA153" s="169"/>
      <c r="AB153" s="171"/>
      <c r="AC153" s="172"/>
      <c r="AD153" s="169">
        <v>1</v>
      </c>
      <c r="AE153" s="169">
        <v>1</v>
      </c>
      <c r="AF153" s="169">
        <v>48</v>
      </c>
      <c r="AG153" s="169" t="s">
        <v>242</v>
      </c>
      <c r="AH153" s="173">
        <v>0</v>
      </c>
      <c r="AI153" s="227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1"/>
      <c r="BE153" s="221"/>
      <c r="BF153" s="221"/>
      <c r="BG153" s="221"/>
      <c r="BH153" s="221"/>
      <c r="BI153" s="221"/>
      <c r="BJ153" s="221"/>
      <c r="BK153" s="221"/>
      <c r="BL153" s="221"/>
      <c r="BM153" s="221"/>
      <c r="BN153" s="221"/>
      <c r="BO153" s="221"/>
      <c r="BP153" s="221"/>
      <c r="BQ153" s="221"/>
      <c r="BR153" s="221"/>
      <c r="BS153" s="221"/>
      <c r="BT153" s="221"/>
      <c r="BU153" s="221"/>
      <c r="BV153" s="221"/>
      <c r="BW153" s="221"/>
      <c r="BX153" s="221"/>
      <c r="BY153" s="221"/>
      <c r="BZ153" s="221"/>
      <c r="CA153" s="221"/>
      <c r="CB153" s="221"/>
      <c r="CC153" s="221"/>
      <c r="CD153" s="221"/>
      <c r="CE153" s="221"/>
      <c r="CF153" s="221"/>
      <c r="CG153" s="221"/>
      <c r="CH153" s="221"/>
      <c r="CI153" s="221"/>
      <c r="CJ153" s="221"/>
      <c r="CK153" s="221"/>
      <c r="CL153" s="221"/>
      <c r="CM153" s="221"/>
      <c r="CN153" s="221"/>
      <c r="CO153" s="221"/>
      <c r="CP153" s="221"/>
      <c r="CQ153" s="221"/>
      <c r="CR153" s="221"/>
      <c r="CS153" s="221"/>
      <c r="CT153" s="221"/>
      <c r="CU153" s="221"/>
      <c r="CV153" s="221"/>
      <c r="CW153" s="221"/>
      <c r="CX153" s="221"/>
      <c r="CY153" s="221"/>
      <c r="CZ153" s="221"/>
      <c r="DA153" s="221"/>
      <c r="DB153" s="221"/>
      <c r="DC153" s="221"/>
      <c r="DD153" s="221"/>
      <c r="DE153" s="221"/>
      <c r="DF153" s="221"/>
      <c r="DG153" s="221"/>
      <c r="DH153" s="221"/>
      <c r="DI153" s="221"/>
      <c r="DJ153" s="221"/>
      <c r="DK153" s="221"/>
      <c r="DL153" s="221"/>
      <c r="DM153" s="221"/>
      <c r="DN153" s="221"/>
      <c r="DO153" s="221"/>
      <c r="DP153" s="221"/>
      <c r="DQ153" s="221"/>
      <c r="DR153" s="221"/>
      <c r="DS153" s="221"/>
      <c r="DT153" s="221"/>
      <c r="DU153" s="221"/>
      <c r="DV153" s="221"/>
      <c r="DW153" s="221"/>
      <c r="DX153" s="221"/>
      <c r="DY153" s="221"/>
      <c r="DZ153" s="221"/>
      <c r="EA153" s="221"/>
      <c r="EB153" s="221"/>
      <c r="EC153" s="221"/>
      <c r="ED153" s="221"/>
      <c r="EE153" s="221"/>
      <c r="EF153" s="221"/>
      <c r="EG153" s="221"/>
      <c r="EH153" s="221"/>
      <c r="EI153" s="221"/>
      <c r="EJ153" s="221"/>
      <c r="EK153" s="221"/>
      <c r="EL153" s="221"/>
      <c r="EM153" s="221"/>
      <c r="EN153" s="221"/>
      <c r="EO153" s="221"/>
      <c r="EP153" s="221"/>
      <c r="EQ153" s="221"/>
      <c r="ER153" s="221"/>
      <c r="ES153" s="221"/>
      <c r="ET153" s="221">
        <f>X153</f>
        <v>48.1</v>
      </c>
      <c r="EU153" s="221"/>
      <c r="EV153" s="221"/>
      <c r="EW153" s="221"/>
      <c r="EX153" s="221"/>
      <c r="EY153" s="221"/>
      <c r="EZ153" s="221"/>
      <c r="FA153" s="221"/>
      <c r="FB153" s="221"/>
      <c r="FC153" s="228"/>
    </row>
    <row r="154" spans="1:159" s="229" customFormat="1" ht="12.75" customHeight="1">
      <c r="A154" s="156">
        <v>148</v>
      </c>
      <c r="B154" s="157">
        <v>7</v>
      </c>
      <c r="C154" s="158" t="s">
        <v>238</v>
      </c>
      <c r="D154" s="226" t="s">
        <v>411</v>
      </c>
      <c r="E154" s="160">
        <v>1</v>
      </c>
      <c r="F154" s="160"/>
      <c r="G154" s="161"/>
      <c r="H154" s="162"/>
      <c r="I154" s="163" t="s">
        <v>402</v>
      </c>
      <c r="J154" s="164" t="s">
        <v>432</v>
      </c>
      <c r="K154" s="165"/>
      <c r="L154" s="166"/>
      <c r="M154" s="166"/>
      <c r="N154" s="165"/>
      <c r="O154" s="165"/>
      <c r="P154" s="165"/>
      <c r="Q154" s="167"/>
      <c r="R154" s="167"/>
      <c r="S154" s="168"/>
      <c r="T154" s="167"/>
      <c r="U154" s="167"/>
      <c r="V154" s="168"/>
      <c r="W154" s="169"/>
      <c r="X154" s="170">
        <v>0</v>
      </c>
      <c r="Y154" s="169"/>
      <c r="Z154" s="169"/>
      <c r="AA154" s="169"/>
      <c r="AB154" s="171"/>
      <c r="AC154" s="172"/>
      <c r="AD154" s="169">
        <v>4</v>
      </c>
      <c r="AE154" s="169">
        <v>5</v>
      </c>
      <c r="AF154" s="169">
        <v>0</v>
      </c>
      <c r="AG154" s="169" t="s">
        <v>65</v>
      </c>
      <c r="AH154" s="173">
        <v>5</v>
      </c>
      <c r="AI154" s="227"/>
      <c r="AJ154" s="220"/>
      <c r="AK154" s="220"/>
      <c r="AL154" s="220"/>
      <c r="AM154" s="220"/>
      <c r="AN154" s="220"/>
      <c r="AO154" s="220"/>
      <c r="AP154" s="220">
        <f>X154</f>
        <v>0</v>
      </c>
      <c r="AQ154" s="220"/>
      <c r="AR154" s="220"/>
      <c r="AS154" s="220"/>
      <c r="AT154" s="220"/>
      <c r="AU154" s="220"/>
      <c r="AV154" s="220"/>
      <c r="AW154" s="220"/>
      <c r="AX154" s="220"/>
      <c r="AY154" s="220">
        <f>X154+AH154</f>
        <v>5</v>
      </c>
      <c r="AZ154" s="220"/>
      <c r="BA154" s="220"/>
      <c r="BB154" s="220"/>
      <c r="BC154" s="220"/>
      <c r="BD154" s="221"/>
      <c r="BE154" s="221"/>
      <c r="BF154" s="221"/>
      <c r="BG154" s="221"/>
      <c r="BH154" s="221"/>
      <c r="BI154" s="221">
        <f>X154</f>
        <v>0</v>
      </c>
      <c r="BJ154" s="221"/>
      <c r="BK154" s="221"/>
      <c r="BL154" s="221"/>
      <c r="BM154" s="221"/>
      <c r="BN154" s="221"/>
      <c r="BO154" s="221"/>
      <c r="BP154" s="221"/>
      <c r="BQ154" s="221"/>
      <c r="BR154" s="221"/>
      <c r="BS154" s="221"/>
      <c r="BT154" s="221"/>
      <c r="BU154" s="221"/>
      <c r="BV154" s="221"/>
      <c r="BW154" s="221"/>
      <c r="BX154" s="221"/>
      <c r="BY154" s="221">
        <f>X154</f>
        <v>0</v>
      </c>
      <c r="BZ154" s="221"/>
      <c r="CA154" s="221"/>
      <c r="CB154" s="221"/>
      <c r="CC154" s="221"/>
      <c r="CD154" s="221"/>
      <c r="CE154" s="221"/>
      <c r="CF154" s="221"/>
      <c r="CG154" s="221"/>
      <c r="CH154" s="221"/>
      <c r="CI154" s="221"/>
      <c r="CJ154" s="221"/>
      <c r="CK154" s="221"/>
      <c r="CL154" s="221"/>
      <c r="CM154" s="221"/>
      <c r="CN154" s="221"/>
      <c r="CO154" s="221"/>
      <c r="CP154" s="221"/>
      <c r="CQ154" s="221"/>
      <c r="CR154" s="221"/>
      <c r="CS154" s="221"/>
      <c r="CT154" s="221"/>
      <c r="CU154" s="221"/>
      <c r="CV154" s="221"/>
      <c r="CW154" s="221"/>
      <c r="CX154" s="221"/>
      <c r="CY154" s="221"/>
      <c r="CZ154" s="221"/>
      <c r="DA154" s="221"/>
      <c r="DB154" s="221"/>
      <c r="DC154" s="221"/>
      <c r="DD154" s="221"/>
      <c r="DE154" s="221"/>
      <c r="DF154" s="221"/>
      <c r="DG154" s="221"/>
      <c r="DH154" s="221"/>
      <c r="DI154" s="221"/>
      <c r="DJ154" s="221"/>
      <c r="DK154" s="221"/>
      <c r="DL154" s="221"/>
      <c r="DM154" s="221"/>
      <c r="DN154" s="221"/>
      <c r="DO154" s="221"/>
      <c r="DP154" s="221"/>
      <c r="DQ154" s="221"/>
      <c r="DR154" s="221"/>
      <c r="DS154" s="221"/>
      <c r="DT154" s="221"/>
      <c r="DU154" s="221"/>
      <c r="DV154" s="221"/>
      <c r="DW154" s="221"/>
      <c r="DX154" s="221"/>
      <c r="DY154" s="221"/>
      <c r="DZ154" s="221"/>
      <c r="EA154" s="221"/>
      <c r="EB154" s="221"/>
      <c r="EC154" s="221"/>
      <c r="ED154" s="221"/>
      <c r="EE154" s="221"/>
      <c r="EF154" s="221"/>
      <c r="EG154" s="221"/>
      <c r="EH154" s="221"/>
      <c r="EI154" s="221"/>
      <c r="EJ154" s="221"/>
      <c r="EK154" s="221"/>
      <c r="EL154" s="221"/>
      <c r="EM154" s="221"/>
      <c r="EN154" s="221"/>
      <c r="EO154" s="221"/>
      <c r="EP154" s="221"/>
      <c r="EQ154" s="221"/>
      <c r="ER154" s="221"/>
      <c r="ES154" s="221"/>
      <c r="ET154" s="221"/>
      <c r="EU154" s="221"/>
      <c r="EV154" s="221"/>
      <c r="EW154" s="221"/>
      <c r="EX154" s="221"/>
      <c r="EY154" s="221"/>
      <c r="EZ154" s="221"/>
      <c r="FA154" s="221"/>
      <c r="FB154" s="221"/>
      <c r="FC154" s="228"/>
    </row>
    <row r="155" spans="1:159" s="229" customFormat="1" ht="12.75" customHeight="1">
      <c r="A155" s="156">
        <v>149</v>
      </c>
      <c r="B155" s="157">
        <v>7</v>
      </c>
      <c r="C155" s="158" t="s">
        <v>238</v>
      </c>
      <c r="D155" s="226" t="s">
        <v>412</v>
      </c>
      <c r="E155" s="160">
        <v>1</v>
      </c>
      <c r="F155" s="160">
        <v>1</v>
      </c>
      <c r="G155" s="161">
        <v>0</v>
      </c>
      <c r="H155" s="162">
        <v>0</v>
      </c>
      <c r="I155" s="163" t="s">
        <v>3</v>
      </c>
      <c r="J155" s="164"/>
      <c r="K155" s="165">
        <v>19</v>
      </c>
      <c r="L155" s="166"/>
      <c r="M155" s="166"/>
      <c r="N155" s="165">
        <v>577</v>
      </c>
      <c r="O155" s="165"/>
      <c r="P155" s="165"/>
      <c r="Q155" s="167"/>
      <c r="R155" s="167"/>
      <c r="S155" s="168">
        <v>40.04</v>
      </c>
      <c r="T155" s="167">
        <v>1</v>
      </c>
      <c r="U155" s="167"/>
      <c r="V155" s="168">
        <v>40.04</v>
      </c>
      <c r="W155" s="169"/>
      <c r="X155" s="170">
        <v>40</v>
      </c>
      <c r="Y155" s="169"/>
      <c r="Z155" s="169"/>
      <c r="AA155" s="169"/>
      <c r="AB155" s="171"/>
      <c r="AC155" s="172"/>
      <c r="AD155" s="169">
        <v>1</v>
      </c>
      <c r="AE155" s="169">
        <v>2</v>
      </c>
      <c r="AF155" s="169">
        <v>40</v>
      </c>
      <c r="AG155" s="169" t="s">
        <v>179</v>
      </c>
      <c r="AH155" s="173">
        <v>0</v>
      </c>
      <c r="AI155" s="227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221"/>
      <c r="BN155" s="221"/>
      <c r="BO155" s="221"/>
      <c r="BP155" s="221"/>
      <c r="BQ155" s="221"/>
      <c r="BR155" s="221"/>
      <c r="BS155" s="221"/>
      <c r="BT155" s="221"/>
      <c r="BU155" s="221"/>
      <c r="BV155" s="221"/>
      <c r="BW155" s="221"/>
      <c r="BX155" s="221"/>
      <c r="BY155" s="221"/>
      <c r="BZ155" s="221"/>
      <c r="CA155" s="221"/>
      <c r="CB155" s="221"/>
      <c r="CC155" s="221"/>
      <c r="CD155" s="221"/>
      <c r="CE155" s="221"/>
      <c r="CF155" s="221"/>
      <c r="CG155" s="221"/>
      <c r="CH155" s="221"/>
      <c r="CI155" s="221"/>
      <c r="CJ155" s="221">
        <f>X155</f>
        <v>40</v>
      </c>
      <c r="CK155" s="221"/>
      <c r="CL155" s="221"/>
      <c r="CM155" s="221"/>
      <c r="CN155" s="221"/>
      <c r="CO155" s="221"/>
      <c r="CP155" s="221"/>
      <c r="CQ155" s="221"/>
      <c r="CR155" s="221"/>
      <c r="CS155" s="221"/>
      <c r="CT155" s="221"/>
      <c r="CU155" s="221"/>
      <c r="CV155" s="221"/>
      <c r="CW155" s="221"/>
      <c r="CX155" s="221"/>
      <c r="CY155" s="221"/>
      <c r="CZ155" s="221"/>
      <c r="DA155" s="221"/>
      <c r="DB155" s="221"/>
      <c r="DC155" s="221"/>
      <c r="DD155" s="221"/>
      <c r="DE155" s="221"/>
      <c r="DF155" s="221"/>
      <c r="DG155" s="221"/>
      <c r="DH155" s="221"/>
      <c r="DI155" s="221"/>
      <c r="DJ155" s="221"/>
      <c r="DK155" s="221"/>
      <c r="DL155" s="221"/>
      <c r="DM155" s="221"/>
      <c r="DN155" s="221"/>
      <c r="DO155" s="221"/>
      <c r="DP155" s="221"/>
      <c r="DQ155" s="221"/>
      <c r="DR155" s="221"/>
      <c r="DS155" s="221"/>
      <c r="DT155" s="221"/>
      <c r="DU155" s="221"/>
      <c r="DV155" s="221"/>
      <c r="DW155" s="221"/>
      <c r="DX155" s="221"/>
      <c r="DY155" s="221"/>
      <c r="DZ155" s="221"/>
      <c r="EA155" s="221"/>
      <c r="EB155" s="221"/>
      <c r="EC155" s="221"/>
      <c r="ED155" s="221"/>
      <c r="EE155" s="221"/>
      <c r="EF155" s="221"/>
      <c r="EG155" s="221"/>
      <c r="EH155" s="221"/>
      <c r="EI155" s="221"/>
      <c r="EJ155" s="221"/>
      <c r="EK155" s="221"/>
      <c r="EL155" s="221"/>
      <c r="EM155" s="221"/>
      <c r="EN155" s="221"/>
      <c r="EO155" s="221"/>
      <c r="EP155" s="221"/>
      <c r="EQ155" s="221"/>
      <c r="ER155" s="221"/>
      <c r="ES155" s="221"/>
      <c r="ET155" s="221"/>
      <c r="EU155" s="221"/>
      <c r="EV155" s="221"/>
      <c r="EW155" s="221"/>
      <c r="EX155" s="221"/>
      <c r="EY155" s="221"/>
      <c r="EZ155" s="221"/>
      <c r="FA155" s="221"/>
      <c r="FB155" s="221"/>
      <c r="FC155" s="228"/>
    </row>
    <row r="156" spans="1:159" s="229" customFormat="1" ht="12.75" customHeight="1">
      <c r="A156" s="156">
        <v>150</v>
      </c>
      <c r="B156" s="157">
        <v>7</v>
      </c>
      <c r="C156" s="158" t="s">
        <v>238</v>
      </c>
      <c r="D156" s="226" t="s">
        <v>464</v>
      </c>
      <c r="E156" s="160">
        <v>1</v>
      </c>
      <c r="F156" s="160">
        <v>1</v>
      </c>
      <c r="G156" s="161">
        <v>0</v>
      </c>
      <c r="H156" s="162">
        <v>0</v>
      </c>
      <c r="I156" s="163" t="s">
        <v>3</v>
      </c>
      <c r="J156" s="164"/>
      <c r="K156" s="165">
        <v>20.6</v>
      </c>
      <c r="L156" s="166"/>
      <c r="M156" s="166"/>
      <c r="N156" s="165">
        <v>865</v>
      </c>
      <c r="O156" s="165"/>
      <c r="P156" s="165"/>
      <c r="Q156" s="167"/>
      <c r="R156" s="167"/>
      <c r="S156" s="168">
        <v>48.2</v>
      </c>
      <c r="T156" s="167">
        <v>1</v>
      </c>
      <c r="U156" s="167"/>
      <c r="V156" s="168">
        <v>48.2</v>
      </c>
      <c r="W156" s="169"/>
      <c r="X156" s="170">
        <v>48.2</v>
      </c>
      <c r="Y156" s="169"/>
      <c r="Z156" s="169"/>
      <c r="AA156" s="169"/>
      <c r="AB156" s="171"/>
      <c r="AC156" s="172"/>
      <c r="AD156" s="169">
        <v>1</v>
      </c>
      <c r="AE156" s="169">
        <v>7</v>
      </c>
      <c r="AF156" s="169">
        <v>48</v>
      </c>
      <c r="AG156" s="169" t="s">
        <v>454</v>
      </c>
      <c r="AH156" s="173">
        <v>3</v>
      </c>
      <c r="AI156" s="227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1"/>
      <c r="BE156" s="221"/>
      <c r="BF156" s="221"/>
      <c r="BG156" s="221"/>
      <c r="BH156" s="221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21"/>
      <c r="BT156" s="221"/>
      <c r="BU156" s="221"/>
      <c r="BV156" s="221"/>
      <c r="BW156" s="221"/>
      <c r="BX156" s="221"/>
      <c r="BY156" s="221"/>
      <c r="BZ156" s="221"/>
      <c r="CA156" s="221"/>
      <c r="CB156" s="221"/>
      <c r="CC156" s="221"/>
      <c r="CD156" s="221"/>
      <c r="CE156" s="221"/>
      <c r="CF156" s="221"/>
      <c r="CG156" s="221"/>
      <c r="CH156" s="221"/>
      <c r="CI156" s="221"/>
      <c r="CJ156" s="221"/>
      <c r="CK156" s="221"/>
      <c r="CL156" s="221"/>
      <c r="CM156" s="221"/>
      <c r="CN156" s="221"/>
      <c r="CO156" s="221"/>
      <c r="CP156" s="221"/>
      <c r="CQ156" s="221"/>
      <c r="CR156" s="221"/>
      <c r="CS156" s="221"/>
      <c r="CT156" s="221"/>
      <c r="CU156" s="221"/>
      <c r="CV156" s="221"/>
      <c r="CW156" s="221"/>
      <c r="CX156" s="221"/>
      <c r="CY156" s="221"/>
      <c r="CZ156" s="221"/>
      <c r="DA156" s="221"/>
      <c r="DB156" s="221"/>
      <c r="DC156" s="221"/>
      <c r="DD156" s="221"/>
      <c r="DE156" s="221"/>
      <c r="DF156" s="221"/>
      <c r="DG156" s="221"/>
      <c r="DH156" s="221"/>
      <c r="DI156" s="221"/>
      <c r="DJ156" s="221"/>
      <c r="DK156" s="221"/>
      <c r="DL156" s="221"/>
      <c r="DM156" s="221"/>
      <c r="DN156" s="221"/>
      <c r="DO156" s="221"/>
      <c r="DP156" s="221"/>
      <c r="DQ156" s="221"/>
      <c r="DR156" s="221"/>
      <c r="DS156" s="221"/>
      <c r="DT156" s="221"/>
      <c r="DU156" s="221"/>
      <c r="DV156" s="221"/>
      <c r="DW156" s="221"/>
      <c r="DX156" s="221"/>
      <c r="DY156" s="221"/>
      <c r="DZ156" s="221"/>
      <c r="EA156" s="221"/>
      <c r="EB156" s="221"/>
      <c r="EC156" s="221"/>
      <c r="ED156" s="221">
        <f>X156+AH156</f>
        <v>51.2</v>
      </c>
      <c r="EE156" s="221"/>
      <c r="EF156" s="221"/>
      <c r="EG156" s="221"/>
      <c r="EH156" s="221"/>
      <c r="EI156" s="221"/>
      <c r="EJ156" s="221"/>
      <c r="EK156" s="221"/>
      <c r="EL156" s="221"/>
      <c r="EM156" s="221"/>
      <c r="EN156" s="221"/>
      <c r="EO156" s="221"/>
      <c r="EP156" s="221"/>
      <c r="EQ156" s="221"/>
      <c r="ER156" s="221"/>
      <c r="ES156" s="221"/>
      <c r="ET156" s="221"/>
      <c r="EU156" s="221"/>
      <c r="EV156" s="221"/>
      <c r="EW156" s="221"/>
      <c r="EX156" s="221"/>
      <c r="EY156" s="221"/>
      <c r="EZ156" s="221"/>
      <c r="FA156" s="221"/>
      <c r="FB156" s="221"/>
      <c r="FC156" s="228"/>
    </row>
    <row r="157" spans="1:159" s="229" customFormat="1" ht="12.75" customHeight="1">
      <c r="A157" s="156">
        <v>151</v>
      </c>
      <c r="B157" s="157">
        <v>7</v>
      </c>
      <c r="C157" s="158" t="s">
        <v>233</v>
      </c>
      <c r="D157" s="226" t="s">
        <v>465</v>
      </c>
      <c r="E157" s="160">
        <v>1</v>
      </c>
      <c r="F157" s="160">
        <v>1</v>
      </c>
      <c r="G157" s="161">
        <v>0</v>
      </c>
      <c r="H157" s="162">
        <v>0</v>
      </c>
      <c r="I157" s="163" t="s">
        <v>3</v>
      </c>
      <c r="J157" s="164"/>
      <c r="K157" s="165">
        <v>30.7</v>
      </c>
      <c r="L157" s="166"/>
      <c r="M157" s="166"/>
      <c r="N157" s="165">
        <v>590</v>
      </c>
      <c r="O157" s="165"/>
      <c r="P157" s="165"/>
      <c r="Q157" s="167"/>
      <c r="R157" s="167"/>
      <c r="S157" s="168">
        <v>57.85</v>
      </c>
      <c r="T157" s="167">
        <v>1</v>
      </c>
      <c r="U157" s="167"/>
      <c r="V157" s="168">
        <v>57.85</v>
      </c>
      <c r="W157" s="169"/>
      <c r="X157" s="170">
        <v>57.9</v>
      </c>
      <c r="Y157" s="169"/>
      <c r="Z157" s="169"/>
      <c r="AA157" s="169"/>
      <c r="AB157" s="171"/>
      <c r="AC157" s="172"/>
      <c r="AD157" s="169">
        <v>1</v>
      </c>
      <c r="AE157" s="169">
        <v>1</v>
      </c>
      <c r="AF157" s="169">
        <v>58</v>
      </c>
      <c r="AG157" s="169" t="s">
        <v>242</v>
      </c>
      <c r="AH157" s="173">
        <v>0</v>
      </c>
      <c r="AI157" s="227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1"/>
      <c r="BE157" s="221"/>
      <c r="BF157" s="221"/>
      <c r="BG157" s="221"/>
      <c r="BH157" s="221"/>
      <c r="BI157" s="221"/>
      <c r="BJ157" s="221"/>
      <c r="BK157" s="221"/>
      <c r="BL157" s="221"/>
      <c r="BM157" s="221"/>
      <c r="BN157" s="221"/>
      <c r="BO157" s="221"/>
      <c r="BP157" s="221"/>
      <c r="BQ157" s="221"/>
      <c r="BR157" s="221"/>
      <c r="BS157" s="221"/>
      <c r="BT157" s="221"/>
      <c r="BU157" s="221"/>
      <c r="BV157" s="221"/>
      <c r="BW157" s="221"/>
      <c r="BX157" s="221"/>
      <c r="BY157" s="221"/>
      <c r="BZ157" s="221"/>
      <c r="CA157" s="221"/>
      <c r="CB157" s="221"/>
      <c r="CC157" s="221"/>
      <c r="CD157" s="221"/>
      <c r="CE157" s="221"/>
      <c r="CF157" s="221"/>
      <c r="CG157" s="221"/>
      <c r="CH157" s="221"/>
      <c r="CI157" s="221"/>
      <c r="CJ157" s="221"/>
      <c r="CK157" s="221"/>
      <c r="CL157" s="221"/>
      <c r="CM157" s="221"/>
      <c r="CN157" s="221"/>
      <c r="CO157" s="221"/>
      <c r="CP157" s="221"/>
      <c r="CQ157" s="221"/>
      <c r="CR157" s="221"/>
      <c r="CS157" s="221"/>
      <c r="CT157" s="221"/>
      <c r="CU157" s="221"/>
      <c r="CV157" s="221"/>
      <c r="CW157" s="221"/>
      <c r="CX157" s="221"/>
      <c r="CY157" s="221"/>
      <c r="CZ157" s="221"/>
      <c r="DA157" s="221"/>
      <c r="DB157" s="221"/>
      <c r="DC157" s="221"/>
      <c r="DD157" s="221"/>
      <c r="DE157" s="221"/>
      <c r="DF157" s="221"/>
      <c r="DG157" s="221"/>
      <c r="DH157" s="221"/>
      <c r="DI157" s="221"/>
      <c r="DJ157" s="221"/>
      <c r="DK157" s="221"/>
      <c r="DL157" s="221"/>
      <c r="DM157" s="221"/>
      <c r="DN157" s="221"/>
      <c r="DO157" s="221"/>
      <c r="DP157" s="221"/>
      <c r="DQ157" s="221"/>
      <c r="DR157" s="221"/>
      <c r="DS157" s="221"/>
      <c r="DT157" s="221"/>
      <c r="DU157" s="221"/>
      <c r="DV157" s="221"/>
      <c r="DW157" s="221"/>
      <c r="DX157" s="221"/>
      <c r="DY157" s="221"/>
      <c r="DZ157" s="221"/>
      <c r="EA157" s="221"/>
      <c r="EB157" s="221"/>
      <c r="EC157" s="221"/>
      <c r="ED157" s="221"/>
      <c r="EE157" s="221"/>
      <c r="EF157" s="221"/>
      <c r="EG157" s="221"/>
      <c r="EH157" s="221"/>
      <c r="EI157" s="221"/>
      <c r="EJ157" s="221"/>
      <c r="EK157" s="221"/>
      <c r="EL157" s="221"/>
      <c r="EM157" s="221"/>
      <c r="EN157" s="221"/>
      <c r="EO157" s="221"/>
      <c r="EP157" s="221"/>
      <c r="EQ157" s="221"/>
      <c r="ER157" s="221"/>
      <c r="ES157" s="221"/>
      <c r="ET157" s="221">
        <f>X157</f>
        <v>57.9</v>
      </c>
      <c r="EU157" s="221"/>
      <c r="EV157" s="221"/>
      <c r="EW157" s="221"/>
      <c r="EX157" s="221"/>
      <c r="EY157" s="221"/>
      <c r="EZ157" s="221"/>
      <c r="FA157" s="221"/>
      <c r="FB157" s="221"/>
      <c r="FC157" s="228"/>
    </row>
    <row r="158" spans="1:159" s="229" customFormat="1" ht="12.75" customHeight="1">
      <c r="A158" s="156">
        <v>152</v>
      </c>
      <c r="B158" s="157">
        <v>7</v>
      </c>
      <c r="C158" s="158" t="s">
        <v>413</v>
      </c>
      <c r="D158" s="226" t="s">
        <v>414</v>
      </c>
      <c r="E158" s="160">
        <v>8</v>
      </c>
      <c r="F158" s="160">
        <v>2</v>
      </c>
      <c r="G158" s="161">
        <v>0</v>
      </c>
      <c r="H158" s="162">
        <v>0</v>
      </c>
      <c r="I158" s="163" t="s">
        <v>404</v>
      </c>
      <c r="J158" s="164" t="s">
        <v>416</v>
      </c>
      <c r="K158" s="165"/>
      <c r="L158" s="166"/>
      <c r="M158" s="166"/>
      <c r="N158" s="165"/>
      <c r="O158" s="165"/>
      <c r="P158" s="165"/>
      <c r="Q158" s="167"/>
      <c r="R158" s="167"/>
      <c r="S158" s="168"/>
      <c r="T158" s="167"/>
      <c r="U158" s="167"/>
      <c r="V158" s="168"/>
      <c r="W158" s="169"/>
      <c r="X158" s="170">
        <v>499</v>
      </c>
      <c r="Y158" s="169"/>
      <c r="Z158" s="169"/>
      <c r="AA158" s="169"/>
      <c r="AB158" s="171"/>
      <c r="AC158" s="172"/>
      <c r="AD158" s="169">
        <v>3</v>
      </c>
      <c r="AE158" s="169">
        <v>3</v>
      </c>
      <c r="AF158" s="169">
        <v>484</v>
      </c>
      <c r="AG158" s="169" t="s">
        <v>415</v>
      </c>
      <c r="AH158" s="173"/>
      <c r="AI158" s="227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>
        <v>494</v>
      </c>
      <c r="AZ158" s="220"/>
      <c r="BA158" s="220"/>
      <c r="BB158" s="220"/>
      <c r="BC158" s="220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>
        <v>499</v>
      </c>
      <c r="BZ158" s="221"/>
      <c r="CA158" s="221"/>
      <c r="CB158" s="221"/>
      <c r="CC158" s="221"/>
      <c r="CD158" s="221"/>
      <c r="CE158" s="221"/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1"/>
      <c r="DG158" s="221"/>
      <c r="DH158" s="221"/>
      <c r="DI158" s="221"/>
      <c r="DJ158" s="221"/>
      <c r="DK158" s="221"/>
      <c r="DL158" s="221"/>
      <c r="DM158" s="221"/>
      <c r="DN158" s="221"/>
      <c r="DO158" s="221"/>
      <c r="DP158" s="221"/>
      <c r="DQ158" s="221"/>
      <c r="DR158" s="221"/>
      <c r="DS158" s="221"/>
      <c r="DT158" s="221"/>
      <c r="DU158" s="221">
        <v>499</v>
      </c>
      <c r="DV158" s="221"/>
      <c r="DW158" s="221"/>
      <c r="DX158" s="221"/>
      <c r="DY158" s="221"/>
      <c r="DZ158" s="221"/>
      <c r="EA158" s="221"/>
      <c r="EB158" s="221"/>
      <c r="EC158" s="221"/>
      <c r="ED158" s="221"/>
      <c r="EE158" s="221"/>
      <c r="EF158" s="221"/>
      <c r="EG158" s="221"/>
      <c r="EH158" s="221"/>
      <c r="EI158" s="221"/>
      <c r="EJ158" s="221"/>
      <c r="EK158" s="221"/>
      <c r="EL158" s="221"/>
      <c r="EM158" s="221"/>
      <c r="EN158" s="221"/>
      <c r="EO158" s="221"/>
      <c r="EP158" s="221"/>
      <c r="EQ158" s="221"/>
      <c r="ER158" s="221"/>
      <c r="ES158" s="221"/>
      <c r="ET158" s="221"/>
      <c r="EU158" s="221"/>
      <c r="EV158" s="221"/>
      <c r="EW158" s="221"/>
      <c r="EX158" s="221"/>
      <c r="EY158" s="221"/>
      <c r="EZ158" s="221"/>
      <c r="FA158" s="221"/>
      <c r="FB158" s="221"/>
      <c r="FC158" s="228"/>
    </row>
    <row r="159" spans="1:159" s="130" customFormat="1" ht="12.75" customHeight="1">
      <c r="A159" s="156">
        <v>153</v>
      </c>
      <c r="B159" s="157">
        <v>7</v>
      </c>
      <c r="C159" s="158" t="s">
        <v>270</v>
      </c>
      <c r="D159" s="159" t="s">
        <v>373</v>
      </c>
      <c r="E159" s="160">
        <v>1</v>
      </c>
      <c r="F159" s="160">
        <v>1</v>
      </c>
      <c r="G159" s="161">
        <v>0</v>
      </c>
      <c r="H159" s="162">
        <v>0</v>
      </c>
      <c r="I159" s="163" t="s">
        <v>3</v>
      </c>
      <c r="J159" s="164"/>
      <c r="K159" s="165">
        <v>41</v>
      </c>
      <c r="L159" s="166"/>
      <c r="M159" s="166"/>
      <c r="N159" s="165">
        <v>850</v>
      </c>
      <c r="O159" s="165"/>
      <c r="P159" s="165"/>
      <c r="Q159" s="167"/>
      <c r="R159" s="167"/>
      <c r="S159" s="168">
        <v>78.5</v>
      </c>
      <c r="T159" s="167">
        <v>1</v>
      </c>
      <c r="U159" s="167"/>
      <c r="V159" s="168">
        <v>78.5</v>
      </c>
      <c r="W159" s="169"/>
      <c r="X159" s="170">
        <v>78.5</v>
      </c>
      <c r="Y159" s="169"/>
      <c r="Z159" s="169"/>
      <c r="AA159" s="169"/>
      <c r="AB159" s="171"/>
      <c r="AC159" s="172"/>
      <c r="AD159" s="169">
        <v>1</v>
      </c>
      <c r="AE159" s="169">
        <v>2</v>
      </c>
      <c r="AF159" s="169">
        <v>79</v>
      </c>
      <c r="AG159" s="169" t="s">
        <v>151</v>
      </c>
      <c r="AH159" s="173">
        <v>0</v>
      </c>
      <c r="AI159" s="227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1"/>
      <c r="BE159" s="221"/>
      <c r="BF159" s="221"/>
      <c r="BG159" s="221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1"/>
      <c r="CQ159" s="221">
        <f>X159</f>
        <v>78.5</v>
      </c>
      <c r="CR159" s="221"/>
      <c r="CS159" s="221"/>
      <c r="CT159" s="221"/>
      <c r="CU159" s="221"/>
      <c r="CV159" s="221"/>
      <c r="CW159" s="221"/>
      <c r="CX159" s="221"/>
      <c r="CY159" s="221"/>
      <c r="CZ159" s="221"/>
      <c r="DA159" s="221"/>
      <c r="DB159" s="221"/>
      <c r="DC159" s="221"/>
      <c r="DD159" s="221"/>
      <c r="DE159" s="221"/>
      <c r="DF159" s="221"/>
      <c r="DG159" s="221"/>
      <c r="DH159" s="221"/>
      <c r="DI159" s="221"/>
      <c r="DJ159" s="221"/>
      <c r="DK159" s="221"/>
      <c r="DL159" s="221"/>
      <c r="DM159" s="221"/>
      <c r="DN159" s="221"/>
      <c r="DO159" s="221"/>
      <c r="DP159" s="221"/>
      <c r="DQ159" s="221"/>
      <c r="DR159" s="221"/>
      <c r="DS159" s="221"/>
      <c r="DT159" s="221"/>
      <c r="DU159" s="221"/>
      <c r="DV159" s="221"/>
      <c r="DW159" s="221"/>
      <c r="DX159" s="221"/>
      <c r="DY159" s="221"/>
      <c r="DZ159" s="221"/>
      <c r="EA159" s="221"/>
      <c r="EB159" s="221"/>
      <c r="EC159" s="221"/>
      <c r="ED159" s="221"/>
      <c r="EE159" s="221"/>
      <c r="EF159" s="221"/>
      <c r="EG159" s="221"/>
      <c r="EH159" s="221"/>
      <c r="EI159" s="221"/>
      <c r="EJ159" s="221"/>
      <c r="EK159" s="221"/>
      <c r="EL159" s="221"/>
      <c r="EM159" s="221"/>
      <c r="EN159" s="221"/>
      <c r="EO159" s="221"/>
      <c r="EP159" s="221"/>
      <c r="EQ159" s="221"/>
      <c r="ER159" s="221"/>
      <c r="ES159" s="221"/>
      <c r="ET159" s="221"/>
      <c r="EU159" s="221"/>
      <c r="EV159" s="221"/>
      <c r="EW159" s="221"/>
      <c r="EX159" s="221"/>
      <c r="EY159" s="221"/>
      <c r="EZ159" s="221"/>
      <c r="FA159" s="221"/>
      <c r="FB159" s="221"/>
      <c r="FC159" s="228"/>
    </row>
    <row r="160" spans="1:159" s="229" customFormat="1" ht="12.75" customHeight="1">
      <c r="A160" s="156">
        <v>154</v>
      </c>
      <c r="B160" s="157">
        <v>7</v>
      </c>
      <c r="C160" s="158" t="s">
        <v>327</v>
      </c>
      <c r="D160" s="226" t="s">
        <v>417</v>
      </c>
      <c r="E160" s="160">
        <v>1</v>
      </c>
      <c r="F160" s="160">
        <v>3</v>
      </c>
      <c r="G160" s="161">
        <v>1</v>
      </c>
      <c r="H160" s="162">
        <v>0</v>
      </c>
      <c r="I160" s="163" t="s">
        <v>15</v>
      </c>
      <c r="J160" s="164" t="s">
        <v>279</v>
      </c>
      <c r="K160" s="165">
        <v>11</v>
      </c>
      <c r="L160" s="166"/>
      <c r="M160" s="166"/>
      <c r="N160" s="165">
        <v>120</v>
      </c>
      <c r="O160" s="165"/>
      <c r="P160" s="165"/>
      <c r="Q160" s="167"/>
      <c r="R160" s="167"/>
      <c r="S160" s="168">
        <v>7.9</v>
      </c>
      <c r="T160" s="167">
        <v>1</v>
      </c>
      <c r="U160" s="167"/>
      <c r="V160" s="168">
        <v>7.9</v>
      </c>
      <c r="W160" s="169"/>
      <c r="X160" s="170">
        <v>7.9</v>
      </c>
      <c r="Y160" s="169"/>
      <c r="Z160" s="169"/>
      <c r="AA160" s="169"/>
      <c r="AB160" s="171"/>
      <c r="AC160" s="172"/>
      <c r="AD160" s="169">
        <v>2</v>
      </c>
      <c r="AE160" s="169">
        <v>2</v>
      </c>
      <c r="AF160" s="169">
        <v>37</v>
      </c>
      <c r="AG160" s="169" t="s">
        <v>167</v>
      </c>
      <c r="AH160" s="173">
        <v>0</v>
      </c>
      <c r="AI160" s="227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1"/>
      <c r="BE160" s="221"/>
      <c r="BF160" s="221"/>
      <c r="BG160" s="221"/>
      <c r="BH160" s="221"/>
      <c r="BI160" s="221"/>
      <c r="BJ160" s="221"/>
      <c r="BK160" s="221"/>
      <c r="BL160" s="221"/>
      <c r="BM160" s="221"/>
      <c r="BN160" s="221"/>
      <c r="BO160" s="221"/>
      <c r="BP160" s="221"/>
      <c r="BQ160" s="221"/>
      <c r="BR160" s="221"/>
      <c r="BS160" s="221"/>
      <c r="BT160" s="221"/>
      <c r="BU160" s="221"/>
      <c r="BV160" s="221"/>
      <c r="BW160" s="221"/>
      <c r="BX160" s="221"/>
      <c r="BY160" s="221"/>
      <c r="BZ160" s="221"/>
      <c r="CA160" s="221"/>
      <c r="CB160" s="221"/>
      <c r="CC160" s="221"/>
      <c r="CD160" s="221"/>
      <c r="CE160" s="221"/>
      <c r="CF160" s="221"/>
      <c r="CG160" s="221"/>
      <c r="CH160" s="221"/>
      <c r="CI160" s="221"/>
      <c r="CJ160" s="221"/>
      <c r="CK160" s="221"/>
      <c r="CL160" s="221"/>
      <c r="CM160" s="221"/>
      <c r="CN160" s="221"/>
      <c r="CO160" s="221"/>
      <c r="CP160" s="221"/>
      <c r="CQ160" s="221"/>
      <c r="CR160" s="221"/>
      <c r="CS160" s="221"/>
      <c r="CT160" s="221"/>
      <c r="CU160" s="221"/>
      <c r="CV160" s="221"/>
      <c r="CW160" s="221"/>
      <c r="CX160" s="221"/>
      <c r="CY160" s="221"/>
      <c r="CZ160" s="221"/>
      <c r="DA160" s="221"/>
      <c r="DB160" s="221"/>
      <c r="DC160" s="221"/>
      <c r="DD160" s="221"/>
      <c r="DE160" s="221"/>
      <c r="DF160" s="221"/>
      <c r="DG160" s="221"/>
      <c r="DH160" s="221"/>
      <c r="DI160" s="221"/>
      <c r="DJ160" s="221"/>
      <c r="DK160" s="221"/>
      <c r="DL160" s="221"/>
      <c r="DM160" s="221"/>
      <c r="DN160" s="221"/>
      <c r="DO160" s="221"/>
      <c r="DP160" s="221"/>
      <c r="DQ160" s="221"/>
      <c r="DR160" s="221"/>
      <c r="DS160" s="221"/>
      <c r="DT160" s="221"/>
      <c r="DU160" s="221"/>
      <c r="DV160" s="221"/>
      <c r="DW160" s="221">
        <f>X160</f>
        <v>7.9</v>
      </c>
      <c r="DX160" s="221"/>
      <c r="DY160" s="221"/>
      <c r="DZ160" s="221"/>
      <c r="EA160" s="221"/>
      <c r="EB160" s="221"/>
      <c r="EC160" s="221"/>
      <c r="ED160" s="221"/>
      <c r="EE160" s="221"/>
      <c r="EF160" s="221"/>
      <c r="EG160" s="221"/>
      <c r="EH160" s="221"/>
      <c r="EI160" s="221">
        <f>X160</f>
        <v>7.9</v>
      </c>
      <c r="EJ160" s="221"/>
      <c r="EK160" s="221"/>
      <c r="EL160" s="221"/>
      <c r="EM160" s="221"/>
      <c r="EN160" s="221"/>
      <c r="EO160" s="221"/>
      <c r="EP160" s="221"/>
      <c r="EQ160" s="221"/>
      <c r="ER160" s="221"/>
      <c r="ES160" s="221"/>
      <c r="ET160" s="221"/>
      <c r="EU160" s="221"/>
      <c r="EV160" s="221"/>
      <c r="EW160" s="221"/>
      <c r="EX160" s="221"/>
      <c r="EY160" s="221"/>
      <c r="EZ160" s="221"/>
      <c r="FA160" s="221"/>
      <c r="FB160" s="221"/>
      <c r="FC160" s="228"/>
    </row>
    <row r="161" spans="1:159" s="229" customFormat="1" ht="12.75" customHeight="1">
      <c r="A161" s="156"/>
      <c r="B161" s="157"/>
      <c r="C161" s="158"/>
      <c r="D161" s="226"/>
      <c r="E161" s="160"/>
      <c r="F161" s="160">
        <v>3</v>
      </c>
      <c r="G161" s="161">
        <v>2</v>
      </c>
      <c r="H161" s="162">
        <v>0</v>
      </c>
      <c r="I161" s="163" t="s">
        <v>15</v>
      </c>
      <c r="J161" s="164" t="s">
        <v>335</v>
      </c>
      <c r="K161" s="165">
        <v>23</v>
      </c>
      <c r="L161" s="166"/>
      <c r="M161" s="166"/>
      <c r="N161" s="165">
        <v>350</v>
      </c>
      <c r="O161" s="165"/>
      <c r="P161" s="165"/>
      <c r="Q161" s="167"/>
      <c r="R161" s="167"/>
      <c r="S161" s="168">
        <v>30</v>
      </c>
      <c r="T161" s="167">
        <v>1</v>
      </c>
      <c r="U161" s="167"/>
      <c r="V161" s="168">
        <v>30</v>
      </c>
      <c r="W161" s="169"/>
      <c r="X161" s="170">
        <v>30</v>
      </c>
      <c r="Y161" s="169"/>
      <c r="Z161" s="169"/>
      <c r="AA161" s="169"/>
      <c r="AB161" s="171"/>
      <c r="AC161" s="172"/>
      <c r="AD161" s="169"/>
      <c r="AE161" s="169"/>
      <c r="AF161" s="169"/>
      <c r="AG161" s="169"/>
      <c r="AH161" s="173"/>
      <c r="AI161" s="227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1"/>
      <c r="BE161" s="221"/>
      <c r="BF161" s="221"/>
      <c r="BG161" s="221"/>
      <c r="BH161" s="221"/>
      <c r="BI161" s="221"/>
      <c r="BJ161" s="221"/>
      <c r="BK161" s="221"/>
      <c r="BL161" s="221"/>
      <c r="BM161" s="221"/>
      <c r="BN161" s="221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1"/>
      <c r="CB161" s="221"/>
      <c r="CC161" s="221"/>
      <c r="CD161" s="221"/>
      <c r="CE161" s="221"/>
      <c r="CF161" s="221"/>
      <c r="CG161" s="221"/>
      <c r="CH161" s="221"/>
      <c r="CI161" s="221"/>
      <c r="CJ161" s="221"/>
      <c r="CK161" s="221"/>
      <c r="CL161" s="221"/>
      <c r="CM161" s="221"/>
      <c r="CN161" s="221"/>
      <c r="CO161" s="221"/>
      <c r="CP161" s="221"/>
      <c r="CQ161" s="221"/>
      <c r="CR161" s="221"/>
      <c r="CS161" s="221"/>
      <c r="CT161" s="221"/>
      <c r="CU161" s="221"/>
      <c r="CV161" s="221"/>
      <c r="CW161" s="221"/>
      <c r="CX161" s="221"/>
      <c r="CY161" s="221"/>
      <c r="CZ161" s="221"/>
      <c r="DA161" s="221"/>
      <c r="DB161" s="221"/>
      <c r="DC161" s="221"/>
      <c r="DD161" s="221"/>
      <c r="DE161" s="221"/>
      <c r="DF161" s="221"/>
      <c r="DG161" s="221"/>
      <c r="DH161" s="221"/>
      <c r="DI161" s="221"/>
      <c r="DJ161" s="221"/>
      <c r="DK161" s="221"/>
      <c r="DL161" s="221"/>
      <c r="DM161" s="221"/>
      <c r="DN161" s="221"/>
      <c r="DO161" s="221"/>
      <c r="DP161" s="221"/>
      <c r="DQ161" s="221"/>
      <c r="DR161" s="221"/>
      <c r="DS161" s="221"/>
      <c r="DT161" s="221"/>
      <c r="DU161" s="221"/>
      <c r="DV161" s="221"/>
      <c r="DW161" s="221">
        <f>X161</f>
        <v>30</v>
      </c>
      <c r="DX161" s="221"/>
      <c r="DY161" s="221"/>
      <c r="DZ161" s="221"/>
      <c r="EA161" s="221"/>
      <c r="EB161" s="221"/>
      <c r="EC161" s="221"/>
      <c r="ED161" s="221"/>
      <c r="EE161" s="221"/>
      <c r="EF161" s="221"/>
      <c r="EG161" s="221"/>
      <c r="EH161" s="221"/>
      <c r="EI161" s="221">
        <f>X161</f>
        <v>30</v>
      </c>
      <c r="EJ161" s="221"/>
      <c r="EK161" s="221"/>
      <c r="EL161" s="221"/>
      <c r="EM161" s="221"/>
      <c r="EN161" s="221"/>
      <c r="EO161" s="221"/>
      <c r="EP161" s="221"/>
      <c r="EQ161" s="221"/>
      <c r="ER161" s="221"/>
      <c r="ES161" s="221"/>
      <c r="ET161" s="221"/>
      <c r="EU161" s="221"/>
      <c r="EV161" s="221"/>
      <c r="EW161" s="221"/>
      <c r="EX161" s="221"/>
      <c r="EY161" s="221"/>
      <c r="EZ161" s="221"/>
      <c r="FA161" s="221"/>
      <c r="FB161" s="221"/>
      <c r="FC161" s="228"/>
    </row>
    <row r="162" spans="1:159" s="229" customFormat="1" ht="12.75" customHeight="1">
      <c r="A162" s="156">
        <v>155</v>
      </c>
      <c r="B162" s="157">
        <v>7</v>
      </c>
      <c r="C162" s="158" t="s">
        <v>177</v>
      </c>
      <c r="D162" s="226" t="s">
        <v>466</v>
      </c>
      <c r="E162" s="160">
        <v>1</v>
      </c>
      <c r="F162" s="160">
        <v>1</v>
      </c>
      <c r="G162" s="161">
        <v>0</v>
      </c>
      <c r="H162" s="162">
        <v>0</v>
      </c>
      <c r="I162" s="163" t="s">
        <v>3</v>
      </c>
      <c r="J162" s="164"/>
      <c r="K162" s="165">
        <v>16.9</v>
      </c>
      <c r="L162" s="166"/>
      <c r="M162" s="166"/>
      <c r="N162" s="165">
        <v>480</v>
      </c>
      <c r="O162" s="165"/>
      <c r="P162" s="165"/>
      <c r="Q162" s="167"/>
      <c r="R162" s="167"/>
      <c r="S162" s="168">
        <v>34.95</v>
      </c>
      <c r="T162" s="167">
        <v>1</v>
      </c>
      <c r="U162" s="167"/>
      <c r="V162" s="168">
        <v>34.95</v>
      </c>
      <c r="W162" s="169"/>
      <c r="X162" s="170">
        <v>35</v>
      </c>
      <c r="Y162" s="169"/>
      <c r="Z162" s="169"/>
      <c r="AA162" s="169"/>
      <c r="AB162" s="171"/>
      <c r="AC162" s="172"/>
      <c r="AD162" s="169">
        <v>1</v>
      </c>
      <c r="AE162" s="169">
        <v>1</v>
      </c>
      <c r="AF162" s="169">
        <v>35</v>
      </c>
      <c r="AG162" s="169" t="s">
        <v>242</v>
      </c>
      <c r="AH162" s="173">
        <v>0</v>
      </c>
      <c r="AI162" s="227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1"/>
      <c r="BE162" s="221"/>
      <c r="BF162" s="221"/>
      <c r="BG162" s="221"/>
      <c r="BH162" s="221"/>
      <c r="BI162" s="221"/>
      <c r="BJ162" s="221"/>
      <c r="BK162" s="221"/>
      <c r="BL162" s="221"/>
      <c r="BM162" s="221"/>
      <c r="BN162" s="221"/>
      <c r="BO162" s="221"/>
      <c r="BP162" s="221"/>
      <c r="BQ162" s="221"/>
      <c r="BR162" s="221"/>
      <c r="BS162" s="221"/>
      <c r="BT162" s="221"/>
      <c r="BU162" s="221"/>
      <c r="BV162" s="221"/>
      <c r="BW162" s="221"/>
      <c r="BX162" s="221"/>
      <c r="BY162" s="221"/>
      <c r="BZ162" s="221"/>
      <c r="CA162" s="221"/>
      <c r="CB162" s="221"/>
      <c r="CC162" s="221"/>
      <c r="CD162" s="221"/>
      <c r="CE162" s="221"/>
      <c r="CF162" s="221"/>
      <c r="CG162" s="221"/>
      <c r="CH162" s="221"/>
      <c r="CI162" s="221"/>
      <c r="CJ162" s="221"/>
      <c r="CK162" s="221"/>
      <c r="CL162" s="221"/>
      <c r="CM162" s="221"/>
      <c r="CN162" s="221"/>
      <c r="CO162" s="221"/>
      <c r="CP162" s="221"/>
      <c r="CQ162" s="221"/>
      <c r="CR162" s="221"/>
      <c r="CS162" s="221"/>
      <c r="CT162" s="221"/>
      <c r="CU162" s="221"/>
      <c r="CV162" s="221"/>
      <c r="CW162" s="221"/>
      <c r="CX162" s="221"/>
      <c r="CY162" s="221"/>
      <c r="CZ162" s="221"/>
      <c r="DA162" s="221"/>
      <c r="DB162" s="221"/>
      <c r="DC162" s="221"/>
      <c r="DD162" s="221"/>
      <c r="DE162" s="221"/>
      <c r="DF162" s="221"/>
      <c r="DG162" s="221"/>
      <c r="DH162" s="221"/>
      <c r="DI162" s="221"/>
      <c r="DJ162" s="221"/>
      <c r="DK162" s="221"/>
      <c r="DL162" s="221"/>
      <c r="DM162" s="221"/>
      <c r="DN162" s="221"/>
      <c r="DO162" s="221"/>
      <c r="DP162" s="221"/>
      <c r="DQ162" s="221"/>
      <c r="DR162" s="221"/>
      <c r="DS162" s="221"/>
      <c r="DT162" s="221"/>
      <c r="DU162" s="221"/>
      <c r="DV162" s="221"/>
      <c r="DW162" s="221"/>
      <c r="DX162" s="221"/>
      <c r="DY162" s="221"/>
      <c r="DZ162" s="221"/>
      <c r="EA162" s="221"/>
      <c r="EB162" s="221"/>
      <c r="EC162" s="221"/>
      <c r="ED162" s="221"/>
      <c r="EE162" s="221"/>
      <c r="EF162" s="221"/>
      <c r="EG162" s="221"/>
      <c r="EH162" s="221"/>
      <c r="EI162" s="221"/>
      <c r="EJ162" s="221"/>
      <c r="EK162" s="221"/>
      <c r="EL162" s="221"/>
      <c r="EM162" s="221"/>
      <c r="EN162" s="221"/>
      <c r="EO162" s="221"/>
      <c r="EP162" s="221"/>
      <c r="EQ162" s="221"/>
      <c r="ER162" s="221"/>
      <c r="ES162" s="221"/>
      <c r="ET162" s="221">
        <f>X162</f>
        <v>35</v>
      </c>
      <c r="EU162" s="221"/>
      <c r="EV162" s="221"/>
      <c r="EW162" s="221"/>
      <c r="EX162" s="221"/>
      <c r="EY162" s="221"/>
      <c r="EZ162" s="221"/>
      <c r="FA162" s="221"/>
      <c r="FB162" s="221"/>
      <c r="FC162" s="228"/>
    </row>
    <row r="163" spans="1:159" s="229" customFormat="1" ht="12.75" customHeight="1">
      <c r="A163" s="156">
        <v>156</v>
      </c>
      <c r="B163" s="157">
        <v>7</v>
      </c>
      <c r="C163" s="158" t="s">
        <v>273</v>
      </c>
      <c r="D163" s="226" t="s">
        <v>467</v>
      </c>
      <c r="E163" s="160">
        <v>1</v>
      </c>
      <c r="F163" s="160">
        <v>1</v>
      </c>
      <c r="G163" s="161">
        <v>0</v>
      </c>
      <c r="H163" s="162">
        <v>0</v>
      </c>
      <c r="I163" s="163" t="s">
        <v>3</v>
      </c>
      <c r="J163" s="164"/>
      <c r="K163" s="165">
        <v>26</v>
      </c>
      <c r="L163" s="166"/>
      <c r="M163" s="166"/>
      <c r="N163" s="165">
        <v>200</v>
      </c>
      <c r="O163" s="165"/>
      <c r="P163" s="165"/>
      <c r="Q163" s="167"/>
      <c r="R163" s="167"/>
      <c r="S163" s="168">
        <v>43</v>
      </c>
      <c r="T163" s="167">
        <v>1</v>
      </c>
      <c r="U163" s="167"/>
      <c r="V163" s="168">
        <v>43</v>
      </c>
      <c r="W163" s="169"/>
      <c r="X163" s="170">
        <v>43</v>
      </c>
      <c r="Y163" s="169"/>
      <c r="Z163" s="169"/>
      <c r="AA163" s="169"/>
      <c r="AB163" s="171"/>
      <c r="AC163" s="172"/>
      <c r="AD163" s="169">
        <v>1</v>
      </c>
      <c r="AE163" s="169">
        <v>2</v>
      </c>
      <c r="AF163" s="169">
        <v>43</v>
      </c>
      <c r="AG163" s="169" t="s">
        <v>242</v>
      </c>
      <c r="AH163" s="173">
        <v>0</v>
      </c>
      <c r="AI163" s="227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1"/>
      <c r="BE163" s="221"/>
      <c r="BF163" s="221"/>
      <c r="BG163" s="221"/>
      <c r="BH163" s="221"/>
      <c r="BI163" s="221"/>
      <c r="BJ163" s="221"/>
      <c r="BK163" s="221"/>
      <c r="BL163" s="221"/>
      <c r="BM163" s="221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1"/>
      <c r="BZ163" s="221"/>
      <c r="CA163" s="221"/>
      <c r="CB163" s="221"/>
      <c r="CC163" s="221"/>
      <c r="CD163" s="221"/>
      <c r="CE163" s="221"/>
      <c r="CF163" s="221"/>
      <c r="CG163" s="221"/>
      <c r="CH163" s="221"/>
      <c r="CI163" s="221"/>
      <c r="CJ163" s="221"/>
      <c r="CK163" s="221"/>
      <c r="CL163" s="221"/>
      <c r="CM163" s="221"/>
      <c r="CN163" s="221"/>
      <c r="CO163" s="221"/>
      <c r="CP163" s="221"/>
      <c r="CQ163" s="221"/>
      <c r="CR163" s="221"/>
      <c r="CS163" s="221"/>
      <c r="CT163" s="221"/>
      <c r="CU163" s="221"/>
      <c r="CV163" s="221"/>
      <c r="CW163" s="221"/>
      <c r="CX163" s="221"/>
      <c r="CY163" s="221"/>
      <c r="CZ163" s="221"/>
      <c r="DA163" s="221"/>
      <c r="DB163" s="221"/>
      <c r="DC163" s="221"/>
      <c r="DD163" s="221"/>
      <c r="DE163" s="221"/>
      <c r="DF163" s="221"/>
      <c r="DG163" s="221"/>
      <c r="DH163" s="221"/>
      <c r="DI163" s="221"/>
      <c r="DJ163" s="221"/>
      <c r="DK163" s="221"/>
      <c r="DL163" s="221"/>
      <c r="DM163" s="221"/>
      <c r="DN163" s="221"/>
      <c r="DO163" s="221"/>
      <c r="DP163" s="221"/>
      <c r="DQ163" s="221"/>
      <c r="DR163" s="221"/>
      <c r="DS163" s="221"/>
      <c r="DT163" s="221"/>
      <c r="DU163" s="221"/>
      <c r="DV163" s="221"/>
      <c r="DW163" s="221"/>
      <c r="DX163" s="221"/>
      <c r="DY163" s="221"/>
      <c r="DZ163" s="221"/>
      <c r="EA163" s="221"/>
      <c r="EB163" s="221"/>
      <c r="EC163" s="221"/>
      <c r="ED163" s="221"/>
      <c r="EE163" s="221"/>
      <c r="EF163" s="221"/>
      <c r="EG163" s="221"/>
      <c r="EH163" s="221"/>
      <c r="EI163" s="221"/>
      <c r="EJ163" s="221"/>
      <c r="EK163" s="221"/>
      <c r="EL163" s="221"/>
      <c r="EM163" s="221"/>
      <c r="EN163" s="221"/>
      <c r="EO163" s="221"/>
      <c r="EP163" s="221"/>
      <c r="EQ163" s="221"/>
      <c r="ER163" s="221"/>
      <c r="ES163" s="221"/>
      <c r="ET163" s="221">
        <f>X163</f>
        <v>43</v>
      </c>
      <c r="EU163" s="221"/>
      <c r="EV163" s="221"/>
      <c r="EW163" s="221"/>
      <c r="EX163" s="221"/>
      <c r="EY163" s="221"/>
      <c r="EZ163" s="221"/>
      <c r="FA163" s="221"/>
      <c r="FB163" s="221"/>
      <c r="FC163" s="228"/>
    </row>
    <row r="164" spans="1:159" s="130" customFormat="1" ht="12.75" customHeight="1">
      <c r="A164" s="156">
        <v>157</v>
      </c>
      <c r="B164" s="157">
        <v>8</v>
      </c>
      <c r="C164" s="158" t="s">
        <v>64</v>
      </c>
      <c r="D164" s="159" t="s">
        <v>374</v>
      </c>
      <c r="E164" s="160">
        <v>1</v>
      </c>
      <c r="F164" s="160">
        <v>1</v>
      </c>
      <c r="G164" s="161">
        <v>0</v>
      </c>
      <c r="H164" s="162">
        <v>0</v>
      </c>
      <c r="I164" s="163" t="s">
        <v>3</v>
      </c>
      <c r="J164" s="164"/>
      <c r="K164" s="165">
        <v>22</v>
      </c>
      <c r="L164" s="166"/>
      <c r="M164" s="166"/>
      <c r="N164" s="165">
        <v>800</v>
      </c>
      <c r="O164" s="165"/>
      <c r="P164" s="165"/>
      <c r="Q164" s="167"/>
      <c r="R164" s="167"/>
      <c r="S164" s="168">
        <v>49</v>
      </c>
      <c r="T164" s="167">
        <v>1</v>
      </c>
      <c r="U164" s="167"/>
      <c r="V164" s="168">
        <v>49</v>
      </c>
      <c r="W164" s="169"/>
      <c r="X164" s="170">
        <v>49</v>
      </c>
      <c r="Y164" s="169"/>
      <c r="Z164" s="169"/>
      <c r="AA164" s="169"/>
      <c r="AB164" s="171"/>
      <c r="AC164" s="172"/>
      <c r="AD164" s="169">
        <v>1</v>
      </c>
      <c r="AE164" s="169">
        <v>2</v>
      </c>
      <c r="AF164" s="169">
        <v>49</v>
      </c>
      <c r="AG164" s="169" t="s">
        <v>151</v>
      </c>
      <c r="AH164" s="173">
        <v>0</v>
      </c>
      <c r="AI164" s="227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1"/>
      <c r="BE164" s="221"/>
      <c r="BF164" s="221"/>
      <c r="BG164" s="221"/>
      <c r="BH164" s="221"/>
      <c r="BI164" s="221"/>
      <c r="BJ164" s="221"/>
      <c r="BK164" s="221"/>
      <c r="BL164" s="221"/>
      <c r="BM164" s="221"/>
      <c r="BN164" s="221"/>
      <c r="BO164" s="221"/>
      <c r="BP164" s="221"/>
      <c r="BQ164" s="221"/>
      <c r="BR164" s="221"/>
      <c r="BS164" s="221"/>
      <c r="BT164" s="221"/>
      <c r="BU164" s="221"/>
      <c r="BV164" s="221"/>
      <c r="BW164" s="221"/>
      <c r="BX164" s="221"/>
      <c r="BY164" s="221"/>
      <c r="BZ164" s="221"/>
      <c r="CA164" s="221"/>
      <c r="CB164" s="221"/>
      <c r="CC164" s="221"/>
      <c r="CD164" s="221"/>
      <c r="CE164" s="221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1"/>
      <c r="CP164" s="221"/>
      <c r="CQ164" s="221">
        <f>X164</f>
        <v>49</v>
      </c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  <c r="DI164" s="221"/>
      <c r="DJ164" s="221"/>
      <c r="DK164" s="221"/>
      <c r="DL164" s="221"/>
      <c r="DM164" s="221"/>
      <c r="DN164" s="221"/>
      <c r="DO164" s="221"/>
      <c r="DP164" s="221"/>
      <c r="DQ164" s="221"/>
      <c r="DR164" s="221"/>
      <c r="DS164" s="221"/>
      <c r="DT164" s="221"/>
      <c r="DU164" s="221"/>
      <c r="DV164" s="221"/>
      <c r="DW164" s="221"/>
      <c r="DX164" s="221"/>
      <c r="DY164" s="221"/>
      <c r="DZ164" s="221"/>
      <c r="EA164" s="221"/>
      <c r="EB164" s="221"/>
      <c r="EC164" s="221"/>
      <c r="ED164" s="221"/>
      <c r="EE164" s="221"/>
      <c r="EF164" s="221"/>
      <c r="EG164" s="221"/>
      <c r="EH164" s="221"/>
      <c r="EI164" s="221"/>
      <c r="EJ164" s="221"/>
      <c r="EK164" s="221"/>
      <c r="EL164" s="221"/>
      <c r="EM164" s="221"/>
      <c r="EN164" s="221"/>
      <c r="EO164" s="221"/>
      <c r="EP164" s="221"/>
      <c r="EQ164" s="221"/>
      <c r="ER164" s="221"/>
      <c r="ES164" s="221"/>
      <c r="ET164" s="221"/>
      <c r="EU164" s="221"/>
      <c r="EV164" s="221"/>
      <c r="EW164" s="221"/>
      <c r="EX164" s="221"/>
      <c r="EY164" s="221"/>
      <c r="EZ164" s="221"/>
      <c r="FA164" s="221"/>
      <c r="FB164" s="221"/>
      <c r="FC164" s="228"/>
    </row>
    <row r="165" spans="1:159" s="229" customFormat="1" ht="12.75" customHeight="1">
      <c r="A165" s="156">
        <v>158</v>
      </c>
      <c r="B165" s="157">
        <v>8</v>
      </c>
      <c r="C165" s="158" t="s">
        <v>445</v>
      </c>
      <c r="D165" s="226" t="s">
        <v>468</v>
      </c>
      <c r="E165" s="160">
        <v>2</v>
      </c>
      <c r="F165" s="160">
        <v>1</v>
      </c>
      <c r="G165" s="161">
        <v>0</v>
      </c>
      <c r="H165" s="162">
        <v>0</v>
      </c>
      <c r="I165" s="163" t="s">
        <v>3</v>
      </c>
      <c r="J165" s="164"/>
      <c r="K165" s="165">
        <v>8</v>
      </c>
      <c r="L165" s="166"/>
      <c r="M165" s="166"/>
      <c r="N165" s="165">
        <v>2600</v>
      </c>
      <c r="O165" s="165"/>
      <c r="P165" s="165"/>
      <c r="Q165" s="167"/>
      <c r="R165" s="167"/>
      <c r="S165" s="168">
        <v>64</v>
      </c>
      <c r="T165" s="167">
        <v>1</v>
      </c>
      <c r="U165" s="167"/>
      <c r="V165" s="168">
        <v>64</v>
      </c>
      <c r="W165" s="169">
        <v>2</v>
      </c>
      <c r="X165" s="170">
        <v>66</v>
      </c>
      <c r="Y165" s="169"/>
      <c r="Z165" s="169"/>
      <c r="AA165" s="169"/>
      <c r="AB165" s="171"/>
      <c r="AC165" s="172"/>
      <c r="AD165" s="169">
        <v>1</v>
      </c>
      <c r="AE165" s="169">
        <v>4</v>
      </c>
      <c r="AF165" s="169">
        <v>169</v>
      </c>
      <c r="AG165" s="169" t="s">
        <v>454</v>
      </c>
      <c r="AH165" s="173">
        <v>6</v>
      </c>
      <c r="AI165" s="227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1"/>
      <c r="BE165" s="221"/>
      <c r="BF165" s="221"/>
      <c r="BG165" s="221"/>
      <c r="BH165" s="221"/>
      <c r="BI165" s="221"/>
      <c r="BJ165" s="221"/>
      <c r="BK165" s="221"/>
      <c r="BL165" s="221"/>
      <c r="BM165" s="221"/>
      <c r="BN165" s="221"/>
      <c r="BO165" s="221"/>
      <c r="BP165" s="221"/>
      <c r="BQ165" s="221"/>
      <c r="BR165" s="221"/>
      <c r="BS165" s="221"/>
      <c r="BT165" s="221"/>
      <c r="BU165" s="221"/>
      <c r="BV165" s="221"/>
      <c r="BW165" s="221"/>
      <c r="BX165" s="221"/>
      <c r="BY165" s="221"/>
      <c r="BZ165" s="221"/>
      <c r="CA165" s="221"/>
      <c r="CB165" s="221"/>
      <c r="CC165" s="221"/>
      <c r="CD165" s="221"/>
      <c r="CE165" s="221"/>
      <c r="CF165" s="221"/>
      <c r="CG165" s="221"/>
      <c r="CH165" s="221"/>
      <c r="CI165" s="221"/>
      <c r="CJ165" s="221"/>
      <c r="CK165" s="221"/>
      <c r="CL165" s="221"/>
      <c r="CM165" s="221"/>
      <c r="CN165" s="221"/>
      <c r="CO165" s="221"/>
      <c r="CP165" s="221"/>
      <c r="CQ165" s="221"/>
      <c r="CR165" s="221"/>
      <c r="CS165" s="221"/>
      <c r="CT165" s="221"/>
      <c r="CU165" s="221"/>
      <c r="CV165" s="221"/>
      <c r="CW165" s="221"/>
      <c r="CX165" s="221"/>
      <c r="CY165" s="221"/>
      <c r="CZ165" s="221"/>
      <c r="DA165" s="221"/>
      <c r="DB165" s="221"/>
      <c r="DC165" s="221"/>
      <c r="DD165" s="221"/>
      <c r="DE165" s="221"/>
      <c r="DF165" s="221"/>
      <c r="DG165" s="221"/>
      <c r="DH165" s="221"/>
      <c r="DI165" s="221"/>
      <c r="DJ165" s="221"/>
      <c r="DK165" s="221"/>
      <c r="DL165" s="221"/>
      <c r="DM165" s="221"/>
      <c r="DN165" s="221"/>
      <c r="DO165" s="221"/>
      <c r="DP165" s="221"/>
      <c r="DQ165" s="221"/>
      <c r="DR165" s="221"/>
      <c r="DS165" s="221"/>
      <c r="DT165" s="221"/>
      <c r="DU165" s="221"/>
      <c r="DV165" s="221"/>
      <c r="DW165" s="221"/>
      <c r="DX165" s="221"/>
      <c r="DY165" s="221"/>
      <c r="DZ165" s="221"/>
      <c r="EA165" s="221"/>
      <c r="EB165" s="221"/>
      <c r="EC165" s="221"/>
      <c r="ED165" s="221">
        <f>X165+AH165</f>
        <v>72</v>
      </c>
      <c r="EE165" s="221"/>
      <c r="EF165" s="221"/>
      <c r="EG165" s="221"/>
      <c r="EH165" s="221"/>
      <c r="EI165" s="221"/>
      <c r="EJ165" s="221"/>
      <c r="EK165" s="221"/>
      <c r="EL165" s="221"/>
      <c r="EM165" s="221"/>
      <c r="EN165" s="221"/>
      <c r="EO165" s="221"/>
      <c r="EP165" s="221"/>
      <c r="EQ165" s="221"/>
      <c r="ER165" s="221"/>
      <c r="ES165" s="221"/>
      <c r="ET165" s="221"/>
      <c r="EU165" s="221"/>
      <c r="EV165" s="221"/>
      <c r="EW165" s="221"/>
      <c r="EX165" s="221"/>
      <c r="EY165" s="221"/>
      <c r="EZ165" s="221"/>
      <c r="FA165" s="221"/>
      <c r="FB165" s="221"/>
      <c r="FC165" s="228"/>
    </row>
    <row r="166" spans="1:159" s="229" customFormat="1" ht="12.75" customHeight="1">
      <c r="A166" s="156"/>
      <c r="B166" s="157"/>
      <c r="C166" s="158"/>
      <c r="D166" s="226"/>
      <c r="E166" s="160"/>
      <c r="F166" s="160">
        <v>2</v>
      </c>
      <c r="G166" s="161">
        <v>1</v>
      </c>
      <c r="H166" s="162">
        <v>0</v>
      </c>
      <c r="I166" s="163" t="s">
        <v>404</v>
      </c>
      <c r="J166" s="164"/>
      <c r="K166" s="165"/>
      <c r="L166" s="166"/>
      <c r="M166" s="166"/>
      <c r="N166" s="165"/>
      <c r="O166" s="165"/>
      <c r="P166" s="165">
        <v>17.2</v>
      </c>
      <c r="Q166" s="167"/>
      <c r="R166" s="167"/>
      <c r="S166" s="168">
        <v>103.2</v>
      </c>
      <c r="T166" s="167">
        <v>1</v>
      </c>
      <c r="U166" s="167"/>
      <c r="V166" s="168">
        <v>103.2</v>
      </c>
      <c r="W166" s="169"/>
      <c r="X166" s="170">
        <v>103.2</v>
      </c>
      <c r="Y166" s="169"/>
      <c r="Z166" s="169"/>
      <c r="AA166" s="169"/>
      <c r="AB166" s="171"/>
      <c r="AC166" s="172"/>
      <c r="AD166" s="169"/>
      <c r="AE166" s="169"/>
      <c r="AF166" s="169"/>
      <c r="AG166" s="169"/>
      <c r="AH166" s="173"/>
      <c r="AI166" s="227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1"/>
      <c r="BE166" s="221"/>
      <c r="BF166" s="221"/>
      <c r="BG166" s="221"/>
      <c r="BH166" s="221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21"/>
      <c r="BS166" s="221"/>
      <c r="BT166" s="221"/>
      <c r="BU166" s="221"/>
      <c r="BV166" s="221"/>
      <c r="BW166" s="221"/>
      <c r="BX166" s="221"/>
      <c r="BY166" s="221"/>
      <c r="BZ166" s="221"/>
      <c r="CA166" s="221"/>
      <c r="CB166" s="221"/>
      <c r="CC166" s="221"/>
      <c r="CD166" s="221"/>
      <c r="CE166" s="221"/>
      <c r="CF166" s="221"/>
      <c r="CG166" s="221"/>
      <c r="CH166" s="221"/>
      <c r="CI166" s="221"/>
      <c r="CJ166" s="221"/>
      <c r="CK166" s="221"/>
      <c r="CL166" s="221"/>
      <c r="CM166" s="221"/>
      <c r="CN166" s="221"/>
      <c r="CO166" s="221"/>
      <c r="CP166" s="221"/>
      <c r="CQ166" s="221"/>
      <c r="CR166" s="221"/>
      <c r="CS166" s="221"/>
      <c r="CT166" s="221"/>
      <c r="CU166" s="221"/>
      <c r="CV166" s="221"/>
      <c r="CW166" s="221"/>
      <c r="CX166" s="221"/>
      <c r="CY166" s="221"/>
      <c r="CZ166" s="221"/>
      <c r="DA166" s="221"/>
      <c r="DB166" s="221"/>
      <c r="DC166" s="221"/>
      <c r="DD166" s="221"/>
      <c r="DE166" s="221"/>
      <c r="DF166" s="221"/>
      <c r="DG166" s="221"/>
      <c r="DH166" s="221"/>
      <c r="DI166" s="221"/>
      <c r="DJ166" s="221"/>
      <c r="DK166" s="221"/>
      <c r="DL166" s="221"/>
      <c r="DM166" s="221"/>
      <c r="DN166" s="221"/>
      <c r="DO166" s="221"/>
      <c r="DP166" s="221"/>
      <c r="DQ166" s="221"/>
      <c r="DR166" s="221"/>
      <c r="DS166" s="221"/>
      <c r="DT166" s="221"/>
      <c r="DU166" s="221"/>
      <c r="DV166" s="221"/>
      <c r="DW166" s="221"/>
      <c r="DX166" s="221"/>
      <c r="DY166" s="221"/>
      <c r="DZ166" s="221"/>
      <c r="EA166" s="221"/>
      <c r="EB166" s="221"/>
      <c r="EC166" s="221"/>
      <c r="ED166" s="221">
        <f>X166</f>
        <v>103.2</v>
      </c>
      <c r="EE166" s="221"/>
      <c r="EF166" s="221"/>
      <c r="EG166" s="221"/>
      <c r="EH166" s="221"/>
      <c r="EI166" s="221"/>
      <c r="EJ166" s="221"/>
      <c r="EK166" s="221"/>
      <c r="EL166" s="221"/>
      <c r="EM166" s="221"/>
      <c r="EN166" s="221"/>
      <c r="EO166" s="221"/>
      <c r="EP166" s="221"/>
      <c r="EQ166" s="221"/>
      <c r="ER166" s="221"/>
      <c r="ES166" s="221"/>
      <c r="ET166" s="221"/>
      <c r="EU166" s="221"/>
      <c r="EV166" s="221"/>
      <c r="EW166" s="221"/>
      <c r="EX166" s="221"/>
      <c r="EY166" s="221"/>
      <c r="EZ166" s="221"/>
      <c r="FA166" s="221"/>
      <c r="FB166" s="221"/>
      <c r="FC166" s="228"/>
    </row>
    <row r="167" spans="1:159" s="259" customFormat="1" ht="12.75" customHeight="1">
      <c r="A167" s="238">
        <v>159</v>
      </c>
      <c r="B167" s="239">
        <v>8</v>
      </c>
      <c r="C167" s="240" t="s">
        <v>226</v>
      </c>
      <c r="D167" s="241" t="s">
        <v>382</v>
      </c>
      <c r="E167" s="242">
        <v>1</v>
      </c>
      <c r="F167" s="242">
        <v>1</v>
      </c>
      <c r="G167" s="243">
        <v>0</v>
      </c>
      <c r="H167" s="244">
        <v>0</v>
      </c>
      <c r="I167" s="163" t="s">
        <v>3</v>
      </c>
      <c r="J167" s="245"/>
      <c r="K167" s="246">
        <v>16</v>
      </c>
      <c r="L167" s="247"/>
      <c r="M167" s="247"/>
      <c r="N167" s="246">
        <v>300</v>
      </c>
      <c r="O167" s="246"/>
      <c r="P167" s="246"/>
      <c r="Q167" s="248"/>
      <c r="R167" s="248"/>
      <c r="S167" s="249">
        <v>30</v>
      </c>
      <c r="T167" s="248">
        <v>1</v>
      </c>
      <c r="U167" s="248"/>
      <c r="V167" s="249">
        <v>30</v>
      </c>
      <c r="W167" s="250"/>
      <c r="X167" s="251">
        <v>30</v>
      </c>
      <c r="Y167" s="250"/>
      <c r="Z167" s="250"/>
      <c r="AA167" s="250"/>
      <c r="AB167" s="252"/>
      <c r="AC167" s="253"/>
      <c r="AD167" s="250">
        <v>1</v>
      </c>
      <c r="AE167" s="250">
        <v>5</v>
      </c>
      <c r="AF167" s="250"/>
      <c r="AG167" s="250" t="s">
        <v>381</v>
      </c>
      <c r="AH167" s="254">
        <v>5</v>
      </c>
      <c r="AI167" s="255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7"/>
      <c r="BE167" s="257"/>
      <c r="BF167" s="257"/>
      <c r="BG167" s="257"/>
      <c r="BH167" s="257"/>
      <c r="BI167" s="257"/>
      <c r="BJ167" s="257"/>
      <c r="BK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7"/>
      <c r="BW167" s="257"/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7"/>
      <c r="CJ167" s="257"/>
      <c r="CK167" s="257"/>
      <c r="CL167" s="257"/>
      <c r="CM167" s="257"/>
      <c r="CN167" s="257"/>
      <c r="CO167" s="257"/>
      <c r="CP167" s="257"/>
      <c r="CQ167" s="257"/>
      <c r="CR167" s="257"/>
      <c r="CS167" s="257"/>
      <c r="CT167" s="257"/>
      <c r="CU167" s="257"/>
      <c r="CV167" s="257"/>
      <c r="CW167" s="257"/>
      <c r="CX167" s="257"/>
      <c r="CY167" s="257"/>
      <c r="CZ167" s="257"/>
      <c r="DA167" s="257"/>
      <c r="DB167" s="257"/>
      <c r="DC167" s="257"/>
      <c r="DD167" s="257"/>
      <c r="DE167" s="257"/>
      <c r="DF167" s="257"/>
      <c r="DG167" s="257"/>
      <c r="DH167" s="257"/>
      <c r="DI167" s="257"/>
      <c r="DJ167" s="257"/>
      <c r="DK167" s="257"/>
      <c r="DL167" s="257"/>
      <c r="DM167" s="257"/>
      <c r="DN167" s="257"/>
      <c r="DO167" s="257"/>
      <c r="DP167" s="257"/>
      <c r="DQ167" s="257"/>
      <c r="DR167" s="257"/>
      <c r="DS167" s="257"/>
      <c r="DT167" s="257"/>
      <c r="DU167" s="257">
        <f>X167+AH167</f>
        <v>35</v>
      </c>
      <c r="DV167" s="257"/>
      <c r="DW167" s="257"/>
      <c r="DX167" s="257"/>
      <c r="DY167" s="257"/>
      <c r="DZ167" s="257"/>
      <c r="EA167" s="257"/>
      <c r="EB167" s="257"/>
      <c r="EC167" s="257"/>
      <c r="ED167" s="257"/>
      <c r="EE167" s="257"/>
      <c r="EF167" s="257"/>
      <c r="EG167" s="257"/>
      <c r="EH167" s="257"/>
      <c r="EI167" s="257"/>
      <c r="EJ167" s="257"/>
      <c r="EK167" s="257"/>
      <c r="EL167" s="257"/>
      <c r="EM167" s="257"/>
      <c r="EN167" s="257"/>
      <c r="EO167" s="257"/>
      <c r="EP167" s="257"/>
      <c r="EQ167" s="257"/>
      <c r="ER167" s="257"/>
      <c r="ES167" s="257"/>
      <c r="ET167" s="257"/>
      <c r="EU167" s="257"/>
      <c r="EV167" s="257"/>
      <c r="EW167" s="257"/>
      <c r="EX167" s="257"/>
      <c r="EY167" s="257"/>
      <c r="EZ167" s="257"/>
      <c r="FA167" s="257"/>
      <c r="FB167" s="257"/>
      <c r="FC167" s="258"/>
    </row>
    <row r="168" spans="1:159" s="229" customFormat="1" ht="12.75" customHeight="1">
      <c r="A168" s="156">
        <v>160</v>
      </c>
      <c r="B168" s="157">
        <v>8</v>
      </c>
      <c r="C168" s="158" t="s">
        <v>418</v>
      </c>
      <c r="D168" s="226" t="s">
        <v>419</v>
      </c>
      <c r="E168" s="160">
        <v>9</v>
      </c>
      <c r="F168" s="160">
        <v>4</v>
      </c>
      <c r="G168" s="161">
        <v>1</v>
      </c>
      <c r="H168" s="162">
        <v>1</v>
      </c>
      <c r="I168" s="163" t="s">
        <v>402</v>
      </c>
      <c r="J168" s="164" t="s">
        <v>403</v>
      </c>
      <c r="K168" s="165">
        <v>161</v>
      </c>
      <c r="L168" s="166"/>
      <c r="M168" s="166"/>
      <c r="N168" s="165"/>
      <c r="O168" s="165"/>
      <c r="P168" s="165"/>
      <c r="Q168" s="167"/>
      <c r="R168" s="167"/>
      <c r="S168" s="168">
        <v>241.5</v>
      </c>
      <c r="T168" s="167">
        <v>1</v>
      </c>
      <c r="U168" s="167"/>
      <c r="V168" s="168">
        <v>241.5</v>
      </c>
      <c r="W168" s="169">
        <v>63</v>
      </c>
      <c r="X168" s="170">
        <v>304.5</v>
      </c>
      <c r="Y168" s="169"/>
      <c r="Z168" s="169"/>
      <c r="AA168" s="169"/>
      <c r="AB168" s="171"/>
      <c r="AC168" s="172"/>
      <c r="AD168" s="169">
        <v>27</v>
      </c>
      <c r="AE168" s="169">
        <v>29</v>
      </c>
      <c r="AF168" s="169">
        <v>305</v>
      </c>
      <c r="AG168" s="169" t="s">
        <v>401</v>
      </c>
      <c r="AH168" s="173">
        <v>45</v>
      </c>
      <c r="AI168" s="227"/>
      <c r="AJ168" s="220"/>
      <c r="AK168" s="220"/>
      <c r="AL168" s="220"/>
      <c r="AM168" s="220"/>
      <c r="AN168" s="220"/>
      <c r="AO168" s="220"/>
      <c r="AP168" s="220">
        <f>X168</f>
        <v>304.5</v>
      </c>
      <c r="AQ168" s="220"/>
      <c r="AR168" s="220"/>
      <c r="AS168" s="220"/>
      <c r="AT168" s="220"/>
      <c r="AU168" s="220"/>
      <c r="AV168" s="220"/>
      <c r="AW168" s="220"/>
      <c r="AX168" s="220"/>
      <c r="AY168" s="220">
        <f>X168</f>
        <v>304.5</v>
      </c>
      <c r="AZ168" s="220"/>
      <c r="BA168" s="220"/>
      <c r="BB168" s="220"/>
      <c r="BC168" s="220"/>
      <c r="BD168" s="221"/>
      <c r="BE168" s="221"/>
      <c r="BF168" s="221"/>
      <c r="BG168" s="221"/>
      <c r="BH168" s="221">
        <f>X168</f>
        <v>304.5</v>
      </c>
      <c r="BI168" s="221"/>
      <c r="BJ168" s="221"/>
      <c r="BK168" s="221">
        <f>X168</f>
        <v>304.5</v>
      </c>
      <c r="BL168" s="221">
        <f>X168</f>
        <v>304.5</v>
      </c>
      <c r="BM168" s="221"/>
      <c r="BN168" s="221"/>
      <c r="BO168" s="221"/>
      <c r="BP168" s="221"/>
      <c r="BQ168" s="221"/>
      <c r="BR168" s="221"/>
      <c r="BS168" s="221"/>
      <c r="BT168" s="221"/>
      <c r="BU168" s="221"/>
      <c r="BV168" s="221"/>
      <c r="BW168" s="221"/>
      <c r="BX168" s="221"/>
      <c r="BY168" s="221"/>
      <c r="BZ168" s="221"/>
      <c r="CA168" s="221">
        <f>X168</f>
        <v>304.5</v>
      </c>
      <c r="CB168" s="221">
        <f>X168</f>
        <v>304.5</v>
      </c>
      <c r="CC168" s="221">
        <f>X168</f>
        <v>304.5</v>
      </c>
      <c r="CD168" s="221"/>
      <c r="CE168" s="221"/>
      <c r="CF168" s="221">
        <f>X168</f>
        <v>304.5</v>
      </c>
      <c r="CG168" s="221"/>
      <c r="CH168" s="221"/>
      <c r="CI168" s="221">
        <f>X168</f>
        <v>304.5</v>
      </c>
      <c r="CJ168" s="221"/>
      <c r="CK168" s="221"/>
      <c r="CL168" s="221">
        <f>X168</f>
        <v>304.5</v>
      </c>
      <c r="CM168" s="221">
        <f>X168</f>
        <v>304.5</v>
      </c>
      <c r="CN168" s="221">
        <f>X168</f>
        <v>304.5</v>
      </c>
      <c r="CO168" s="221"/>
      <c r="CP168" s="221"/>
      <c r="CQ168" s="221"/>
      <c r="CR168" s="221"/>
      <c r="CS168" s="221"/>
      <c r="CT168" s="221"/>
      <c r="CU168" s="221"/>
      <c r="CV168" s="221"/>
      <c r="CW168" s="221"/>
      <c r="CX168" s="221"/>
      <c r="CY168" s="221"/>
      <c r="CZ168" s="221"/>
      <c r="DA168" s="221">
        <f>X168</f>
        <v>304.5</v>
      </c>
      <c r="DB168" s="221">
        <f>X168</f>
        <v>304.5</v>
      </c>
      <c r="DC168" s="221"/>
      <c r="DD168" s="221">
        <f>X168</f>
        <v>304.5</v>
      </c>
      <c r="DE168" s="221"/>
      <c r="DF168" s="221"/>
      <c r="DG168" s="221">
        <f>X168</f>
        <v>304.5</v>
      </c>
      <c r="DH168" s="221">
        <f>X168</f>
        <v>304.5</v>
      </c>
      <c r="DI168" s="221"/>
      <c r="DJ168" s="221"/>
      <c r="DK168" s="221"/>
      <c r="DL168" s="221"/>
      <c r="DM168" s="221"/>
      <c r="DN168" s="221"/>
      <c r="DO168" s="221">
        <f>X168</f>
        <v>304.5</v>
      </c>
      <c r="DP168" s="221"/>
      <c r="DQ168" s="221"/>
      <c r="DR168" s="221"/>
      <c r="DS168" s="221"/>
      <c r="DT168" s="221"/>
      <c r="DU168" s="221"/>
      <c r="DV168" s="221">
        <f>X168</f>
        <v>304.5</v>
      </c>
      <c r="DW168" s="221"/>
      <c r="DX168" s="221">
        <f>X168</f>
        <v>304.5</v>
      </c>
      <c r="DY168" s="221"/>
      <c r="DZ168" s="221"/>
      <c r="EA168" s="221"/>
      <c r="EB168" s="221"/>
      <c r="EC168" s="221"/>
      <c r="ED168" s="221"/>
      <c r="EE168" s="221">
        <f>X168</f>
        <v>304.5</v>
      </c>
      <c r="EF168" s="221">
        <f>X168</f>
        <v>304.5</v>
      </c>
      <c r="EG168" s="221">
        <f>X168</f>
        <v>304.5</v>
      </c>
      <c r="EH168" s="221"/>
      <c r="EI168" s="221">
        <f>X168+AH168</f>
        <v>349.5</v>
      </c>
      <c r="EJ168" s="221"/>
      <c r="EK168" s="221"/>
      <c r="EL168" s="221"/>
      <c r="EM168" s="221"/>
      <c r="EN168" s="221">
        <f>X168</f>
        <v>304.5</v>
      </c>
      <c r="EO168" s="221"/>
      <c r="EP168" s="221"/>
      <c r="EQ168" s="221"/>
      <c r="ER168" s="221"/>
      <c r="ES168" s="221"/>
      <c r="ET168" s="221"/>
      <c r="EU168" s="221"/>
      <c r="EV168" s="221"/>
      <c r="EW168" s="221"/>
      <c r="EX168" s="221"/>
      <c r="EY168" s="221"/>
      <c r="EZ168" s="221"/>
      <c r="FA168" s="221"/>
      <c r="FB168" s="221"/>
      <c r="FC168" s="228"/>
    </row>
    <row r="169" spans="1:159" s="130" customFormat="1" ht="12.75" customHeight="1">
      <c r="A169" s="156">
        <v>161</v>
      </c>
      <c r="B169" s="157">
        <v>8</v>
      </c>
      <c r="C169" s="158" t="s">
        <v>160</v>
      </c>
      <c r="D169" s="159" t="s">
        <v>375</v>
      </c>
      <c r="E169" s="160">
        <v>1</v>
      </c>
      <c r="F169" s="160">
        <v>1</v>
      </c>
      <c r="G169" s="161">
        <v>0</v>
      </c>
      <c r="H169" s="162">
        <v>0</v>
      </c>
      <c r="I169" s="163" t="s">
        <v>3</v>
      </c>
      <c r="J169" s="164"/>
      <c r="K169" s="165">
        <v>18</v>
      </c>
      <c r="L169" s="166"/>
      <c r="M169" s="166"/>
      <c r="N169" s="165">
        <v>450</v>
      </c>
      <c r="O169" s="165"/>
      <c r="P169" s="165"/>
      <c r="Q169" s="167"/>
      <c r="R169" s="167"/>
      <c r="S169" s="168">
        <v>36</v>
      </c>
      <c r="T169" s="167">
        <v>1</v>
      </c>
      <c r="U169" s="167"/>
      <c r="V169" s="168">
        <v>36</v>
      </c>
      <c r="W169" s="169"/>
      <c r="X169" s="170">
        <v>36</v>
      </c>
      <c r="Y169" s="169"/>
      <c r="Z169" s="169"/>
      <c r="AA169" s="169"/>
      <c r="AB169" s="171"/>
      <c r="AC169" s="172"/>
      <c r="AD169" s="169">
        <v>1</v>
      </c>
      <c r="AE169" s="169">
        <v>2</v>
      </c>
      <c r="AF169" s="169">
        <v>36</v>
      </c>
      <c r="AG169" s="169" t="s">
        <v>151</v>
      </c>
      <c r="AH169" s="173">
        <v>0</v>
      </c>
      <c r="AI169" s="227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1"/>
      <c r="BE169" s="221"/>
      <c r="BF169" s="221"/>
      <c r="BG169" s="221"/>
      <c r="BH169" s="221"/>
      <c r="BI169" s="221"/>
      <c r="BJ169" s="221"/>
      <c r="BK169" s="221"/>
      <c r="BL169" s="221"/>
      <c r="BM169" s="221"/>
      <c r="BN169" s="221"/>
      <c r="BO169" s="221"/>
      <c r="BP169" s="221"/>
      <c r="BQ169" s="221"/>
      <c r="BR169" s="221"/>
      <c r="BS169" s="221"/>
      <c r="BT169" s="221"/>
      <c r="BU169" s="221"/>
      <c r="BV169" s="221"/>
      <c r="BW169" s="221"/>
      <c r="BX169" s="221"/>
      <c r="BY169" s="221"/>
      <c r="BZ169" s="221"/>
      <c r="CA169" s="221"/>
      <c r="CB169" s="221"/>
      <c r="CC169" s="221"/>
      <c r="CD169" s="221"/>
      <c r="CE169" s="221"/>
      <c r="CF169" s="221"/>
      <c r="CG169" s="221"/>
      <c r="CH169" s="221"/>
      <c r="CI169" s="221"/>
      <c r="CJ169" s="221"/>
      <c r="CK169" s="221"/>
      <c r="CL169" s="221"/>
      <c r="CM169" s="221"/>
      <c r="CN169" s="221"/>
      <c r="CO169" s="221"/>
      <c r="CP169" s="221"/>
      <c r="CQ169" s="221">
        <f>X169</f>
        <v>36</v>
      </c>
      <c r="CR169" s="221"/>
      <c r="CS169" s="221"/>
      <c r="CT169" s="221"/>
      <c r="CU169" s="221"/>
      <c r="CV169" s="221"/>
      <c r="CW169" s="221"/>
      <c r="CX169" s="221"/>
      <c r="CY169" s="221"/>
      <c r="CZ169" s="221"/>
      <c r="DA169" s="221"/>
      <c r="DB169" s="221"/>
      <c r="DC169" s="221"/>
      <c r="DD169" s="221"/>
      <c r="DE169" s="221"/>
      <c r="DF169" s="221"/>
      <c r="DG169" s="221"/>
      <c r="DH169" s="221"/>
      <c r="DI169" s="221"/>
      <c r="DJ169" s="221"/>
      <c r="DK169" s="221"/>
      <c r="DL169" s="221"/>
      <c r="DM169" s="221"/>
      <c r="DN169" s="221"/>
      <c r="DO169" s="221"/>
      <c r="DP169" s="221"/>
      <c r="DQ169" s="221"/>
      <c r="DR169" s="221"/>
      <c r="DS169" s="221"/>
      <c r="DT169" s="221"/>
      <c r="DU169" s="221"/>
      <c r="DV169" s="221"/>
      <c r="DW169" s="221"/>
      <c r="DX169" s="221"/>
      <c r="DY169" s="221"/>
      <c r="DZ169" s="221"/>
      <c r="EA169" s="221"/>
      <c r="EB169" s="221"/>
      <c r="EC169" s="221"/>
      <c r="ED169" s="221"/>
      <c r="EE169" s="221"/>
      <c r="EF169" s="221"/>
      <c r="EG169" s="221"/>
      <c r="EH169" s="221"/>
      <c r="EI169" s="221"/>
      <c r="EJ169" s="221"/>
      <c r="EK169" s="221"/>
      <c r="EL169" s="221"/>
      <c r="EM169" s="221"/>
      <c r="EN169" s="221"/>
      <c r="EO169" s="221"/>
      <c r="EP169" s="221"/>
      <c r="EQ169" s="221"/>
      <c r="ER169" s="221"/>
      <c r="ES169" s="221"/>
      <c r="ET169" s="221"/>
      <c r="EU169" s="221"/>
      <c r="EV169" s="221"/>
      <c r="EW169" s="221"/>
      <c r="EX169" s="221"/>
      <c r="EY169" s="221"/>
      <c r="EZ169" s="221"/>
      <c r="FA169" s="221"/>
      <c r="FB169" s="221"/>
      <c r="FC169" s="228"/>
    </row>
    <row r="170" spans="1:159" s="259" customFormat="1" ht="12.75" customHeight="1">
      <c r="A170" s="238">
        <v>162</v>
      </c>
      <c r="B170" s="239">
        <v>8</v>
      </c>
      <c r="C170" s="240" t="s">
        <v>256</v>
      </c>
      <c r="D170" s="241" t="s">
        <v>383</v>
      </c>
      <c r="E170" s="242">
        <v>1</v>
      </c>
      <c r="F170" s="242">
        <v>3</v>
      </c>
      <c r="G170" s="243">
        <v>1</v>
      </c>
      <c r="H170" s="244">
        <v>0</v>
      </c>
      <c r="I170" s="163" t="s">
        <v>15</v>
      </c>
      <c r="J170" s="245" t="s">
        <v>279</v>
      </c>
      <c r="K170" s="246">
        <v>30</v>
      </c>
      <c r="L170" s="247"/>
      <c r="M170" s="247"/>
      <c r="N170" s="246">
        <v>300</v>
      </c>
      <c r="O170" s="246"/>
      <c r="P170" s="246"/>
      <c r="Q170" s="248"/>
      <c r="R170" s="248"/>
      <c r="S170" s="249">
        <v>21</v>
      </c>
      <c r="T170" s="248">
        <v>1</v>
      </c>
      <c r="U170" s="248"/>
      <c r="V170" s="249">
        <v>21</v>
      </c>
      <c r="W170" s="250"/>
      <c r="X170" s="251">
        <v>21</v>
      </c>
      <c r="Y170" s="250"/>
      <c r="Z170" s="250"/>
      <c r="AA170" s="250"/>
      <c r="AB170" s="252"/>
      <c r="AC170" s="253"/>
      <c r="AD170" s="250">
        <v>5</v>
      </c>
      <c r="AE170" s="250">
        <v>6</v>
      </c>
      <c r="AF170" s="250"/>
      <c r="AG170" s="250" t="s">
        <v>381</v>
      </c>
      <c r="AH170" s="254">
        <v>5</v>
      </c>
      <c r="AI170" s="255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7"/>
      <c r="BE170" s="257"/>
      <c r="BF170" s="257"/>
      <c r="BG170" s="257"/>
      <c r="BH170" s="257"/>
      <c r="BI170" s="257"/>
      <c r="BJ170" s="257"/>
      <c r="BK170" s="257"/>
      <c r="BL170" s="257"/>
      <c r="BM170" s="257"/>
      <c r="BN170" s="257"/>
      <c r="BO170" s="257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  <c r="CP170" s="257"/>
      <c r="CQ170" s="257"/>
      <c r="CR170" s="257"/>
      <c r="CS170" s="257"/>
      <c r="CT170" s="257"/>
      <c r="CU170" s="257"/>
      <c r="CV170" s="257"/>
      <c r="CW170" s="257"/>
      <c r="CX170" s="257"/>
      <c r="CY170" s="257"/>
      <c r="CZ170" s="257"/>
      <c r="DA170" s="257"/>
      <c r="DB170" s="257"/>
      <c r="DC170" s="257">
        <f>X170</f>
        <v>21</v>
      </c>
      <c r="DD170" s="257"/>
      <c r="DE170" s="257"/>
      <c r="DF170" s="257"/>
      <c r="DG170" s="257"/>
      <c r="DH170" s="257"/>
      <c r="DI170" s="257"/>
      <c r="DJ170" s="257"/>
      <c r="DK170" s="257"/>
      <c r="DL170" s="257"/>
      <c r="DM170" s="257"/>
      <c r="DN170" s="257"/>
      <c r="DO170" s="257"/>
      <c r="DP170" s="257">
        <f>X170</f>
        <v>21</v>
      </c>
      <c r="DQ170" s="257">
        <f>X170</f>
        <v>21</v>
      </c>
      <c r="DR170" s="257"/>
      <c r="DS170" s="257"/>
      <c r="DT170" s="257"/>
      <c r="DU170" s="257">
        <f>X170+AH170</f>
        <v>26</v>
      </c>
      <c r="DV170" s="257"/>
      <c r="DW170" s="257"/>
      <c r="DX170" s="257"/>
      <c r="DY170" s="257"/>
      <c r="DZ170" s="257"/>
      <c r="EA170" s="257"/>
      <c r="EB170" s="257"/>
      <c r="EC170" s="257"/>
      <c r="ED170" s="257"/>
      <c r="EE170" s="257"/>
      <c r="EF170" s="257"/>
      <c r="EG170" s="257"/>
      <c r="EH170" s="257"/>
      <c r="EI170" s="257"/>
      <c r="EJ170" s="257"/>
      <c r="EK170" s="257"/>
      <c r="EL170" s="257">
        <f>X170</f>
        <v>21</v>
      </c>
      <c r="EM170" s="257"/>
      <c r="EN170" s="257"/>
      <c r="EO170" s="257"/>
      <c r="EP170" s="257"/>
      <c r="EQ170" s="257"/>
      <c r="ER170" s="257"/>
      <c r="ES170" s="257"/>
      <c r="ET170" s="257"/>
      <c r="EU170" s="257"/>
      <c r="EV170" s="257"/>
      <c r="EW170" s="257"/>
      <c r="EX170" s="257"/>
      <c r="EY170" s="257"/>
      <c r="EZ170" s="257"/>
      <c r="FA170" s="257"/>
      <c r="FB170" s="257"/>
      <c r="FC170" s="258"/>
    </row>
    <row r="171" spans="1:159" s="229" customFormat="1" ht="12.75" customHeight="1">
      <c r="A171" s="156">
        <v>163</v>
      </c>
      <c r="B171" s="157">
        <v>8</v>
      </c>
      <c r="C171" s="158" t="s">
        <v>446</v>
      </c>
      <c r="D171" s="226" t="s">
        <v>469</v>
      </c>
      <c r="E171" s="160">
        <v>2</v>
      </c>
      <c r="F171" s="160">
        <v>3</v>
      </c>
      <c r="G171" s="161">
        <v>1</v>
      </c>
      <c r="H171" s="162">
        <v>0</v>
      </c>
      <c r="I171" s="163" t="s">
        <v>15</v>
      </c>
      <c r="J171" s="164" t="s">
        <v>279</v>
      </c>
      <c r="K171" s="165">
        <v>51</v>
      </c>
      <c r="L171" s="166"/>
      <c r="M171" s="166"/>
      <c r="N171" s="165">
        <v>0</v>
      </c>
      <c r="O171" s="165"/>
      <c r="P171" s="165"/>
      <c r="Q171" s="167"/>
      <c r="R171" s="167"/>
      <c r="S171" s="168">
        <v>25.5</v>
      </c>
      <c r="T171" s="167">
        <v>1</v>
      </c>
      <c r="U171" s="167"/>
      <c r="V171" s="168">
        <v>25.5</v>
      </c>
      <c r="W171" s="169">
        <v>2</v>
      </c>
      <c r="X171" s="170">
        <v>27.5</v>
      </c>
      <c r="Y171" s="169"/>
      <c r="Z171" s="169"/>
      <c r="AA171" s="169"/>
      <c r="AB171" s="171"/>
      <c r="AC171" s="172"/>
      <c r="AD171" s="169">
        <v>3</v>
      </c>
      <c r="AE171" s="169">
        <v>4</v>
      </c>
      <c r="AF171" s="169">
        <v>40</v>
      </c>
      <c r="AG171" s="169" t="s">
        <v>179</v>
      </c>
      <c r="AH171" s="173">
        <v>6</v>
      </c>
      <c r="AI171" s="227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>
        <f>X171</f>
        <v>27.5</v>
      </c>
      <c r="AY171" s="220"/>
      <c r="AZ171" s="220"/>
      <c r="BA171" s="220"/>
      <c r="BB171" s="220"/>
      <c r="BC171" s="220"/>
      <c r="BD171" s="221">
        <f>X171</f>
        <v>27.5</v>
      </c>
      <c r="BE171" s="221"/>
      <c r="BF171" s="221"/>
      <c r="BG171" s="221"/>
      <c r="BH171" s="221"/>
      <c r="BI171" s="221"/>
      <c r="BJ171" s="221"/>
      <c r="BK171" s="221"/>
      <c r="BL171" s="221"/>
      <c r="BM171" s="221"/>
      <c r="BN171" s="221"/>
      <c r="BO171" s="221"/>
      <c r="BP171" s="221"/>
      <c r="BQ171" s="221"/>
      <c r="BR171" s="221"/>
      <c r="BS171" s="221"/>
      <c r="BT171" s="221"/>
      <c r="BU171" s="221"/>
      <c r="BV171" s="221"/>
      <c r="BW171" s="221"/>
      <c r="BX171" s="221"/>
      <c r="BY171" s="221"/>
      <c r="BZ171" s="221"/>
      <c r="CA171" s="221"/>
      <c r="CB171" s="221"/>
      <c r="CC171" s="221"/>
      <c r="CD171" s="221"/>
      <c r="CE171" s="221"/>
      <c r="CF171" s="221"/>
      <c r="CG171" s="221"/>
      <c r="CH171" s="221"/>
      <c r="CI171" s="221"/>
      <c r="CJ171" s="221">
        <f>X171+AH171</f>
        <v>33.5</v>
      </c>
      <c r="CK171" s="221"/>
      <c r="CL171" s="221"/>
      <c r="CM171" s="221"/>
      <c r="CN171" s="221"/>
      <c r="CO171" s="221"/>
      <c r="CP171" s="221"/>
      <c r="CQ171" s="221"/>
      <c r="CR171" s="221"/>
      <c r="CS171" s="221"/>
      <c r="CT171" s="221"/>
      <c r="CU171" s="221"/>
      <c r="CV171" s="221"/>
      <c r="CW171" s="221"/>
      <c r="CX171" s="221"/>
      <c r="CY171" s="221"/>
      <c r="CZ171" s="221"/>
      <c r="DA171" s="221"/>
      <c r="DB171" s="221"/>
      <c r="DC171" s="221"/>
      <c r="DD171" s="221"/>
      <c r="DE171" s="221"/>
      <c r="DF171" s="221"/>
      <c r="DG171" s="221"/>
      <c r="DH171" s="221"/>
      <c r="DI171" s="221"/>
      <c r="DJ171" s="221"/>
      <c r="DK171" s="221"/>
      <c r="DL171" s="221"/>
      <c r="DM171" s="221"/>
      <c r="DN171" s="221"/>
      <c r="DO171" s="221"/>
      <c r="DP171" s="221"/>
      <c r="DQ171" s="221"/>
      <c r="DR171" s="221"/>
      <c r="DS171" s="221"/>
      <c r="DT171" s="221"/>
      <c r="DU171" s="221"/>
      <c r="DV171" s="221"/>
      <c r="DW171" s="221"/>
      <c r="DX171" s="221"/>
      <c r="DY171" s="221"/>
      <c r="DZ171" s="221"/>
      <c r="EA171" s="221"/>
      <c r="EB171" s="221"/>
      <c r="EC171" s="221"/>
      <c r="ED171" s="221"/>
      <c r="EE171" s="221"/>
      <c r="EF171" s="221"/>
      <c r="EG171" s="221"/>
      <c r="EH171" s="221"/>
      <c r="EI171" s="221"/>
      <c r="EJ171" s="221"/>
      <c r="EK171" s="221"/>
      <c r="EL171" s="221"/>
      <c r="EM171" s="221">
        <f>X171</f>
        <v>27.5</v>
      </c>
      <c r="EN171" s="221"/>
      <c r="EO171" s="221"/>
      <c r="EP171" s="221"/>
      <c r="EQ171" s="221"/>
      <c r="ER171" s="221"/>
      <c r="ES171" s="221"/>
      <c r="ET171" s="221"/>
      <c r="EU171" s="221"/>
      <c r="EV171" s="221"/>
      <c r="EW171" s="221"/>
      <c r="EX171" s="221"/>
      <c r="EY171" s="221"/>
      <c r="EZ171" s="221"/>
      <c r="FA171" s="221"/>
      <c r="FB171" s="221"/>
      <c r="FC171" s="228"/>
    </row>
    <row r="172" spans="1:159" s="229" customFormat="1" ht="12.75" customHeight="1">
      <c r="A172" s="156"/>
      <c r="B172" s="157"/>
      <c r="C172" s="158"/>
      <c r="D172" s="226"/>
      <c r="E172" s="160"/>
      <c r="F172" s="160">
        <v>3</v>
      </c>
      <c r="G172" s="161">
        <v>2</v>
      </c>
      <c r="H172" s="162">
        <v>0</v>
      </c>
      <c r="I172" s="163" t="s">
        <v>15</v>
      </c>
      <c r="J172" s="164" t="s">
        <v>335</v>
      </c>
      <c r="K172" s="165">
        <v>9</v>
      </c>
      <c r="L172" s="166"/>
      <c r="M172" s="166"/>
      <c r="N172" s="165">
        <v>150</v>
      </c>
      <c r="O172" s="165"/>
      <c r="P172" s="165"/>
      <c r="Q172" s="167"/>
      <c r="R172" s="167"/>
      <c r="S172" s="168">
        <v>12</v>
      </c>
      <c r="T172" s="167">
        <v>1</v>
      </c>
      <c r="U172" s="167"/>
      <c r="V172" s="168">
        <v>12</v>
      </c>
      <c r="W172" s="169"/>
      <c r="X172" s="170">
        <v>12</v>
      </c>
      <c r="Y172" s="169"/>
      <c r="Z172" s="169"/>
      <c r="AA172" s="169"/>
      <c r="AB172" s="171"/>
      <c r="AC172" s="172"/>
      <c r="AD172" s="169"/>
      <c r="AE172" s="169"/>
      <c r="AF172" s="169"/>
      <c r="AG172" s="169"/>
      <c r="AH172" s="173"/>
      <c r="AI172" s="227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>
        <f>X172</f>
        <v>12</v>
      </c>
      <c r="AY172" s="220"/>
      <c r="AZ172" s="220"/>
      <c r="BA172" s="220"/>
      <c r="BB172" s="220"/>
      <c r="BC172" s="220"/>
      <c r="BD172" s="221">
        <f>X172</f>
        <v>12</v>
      </c>
      <c r="BE172" s="221"/>
      <c r="BF172" s="221"/>
      <c r="BG172" s="221"/>
      <c r="BH172" s="221"/>
      <c r="BI172" s="221"/>
      <c r="BJ172" s="221"/>
      <c r="BK172" s="221"/>
      <c r="BL172" s="221"/>
      <c r="BM172" s="221"/>
      <c r="BN172" s="221"/>
      <c r="BO172" s="221"/>
      <c r="BP172" s="221"/>
      <c r="BQ172" s="221"/>
      <c r="BR172" s="221"/>
      <c r="BS172" s="221"/>
      <c r="BT172" s="221"/>
      <c r="BU172" s="221"/>
      <c r="BV172" s="221"/>
      <c r="BW172" s="221"/>
      <c r="BX172" s="221"/>
      <c r="BY172" s="221"/>
      <c r="BZ172" s="221"/>
      <c r="CA172" s="221"/>
      <c r="CB172" s="221"/>
      <c r="CC172" s="221"/>
      <c r="CD172" s="221"/>
      <c r="CE172" s="221"/>
      <c r="CF172" s="221"/>
      <c r="CG172" s="221"/>
      <c r="CH172" s="221"/>
      <c r="CI172" s="221"/>
      <c r="CJ172" s="221">
        <f>X172</f>
        <v>12</v>
      </c>
      <c r="CK172" s="221"/>
      <c r="CL172" s="221"/>
      <c r="CM172" s="221"/>
      <c r="CN172" s="221"/>
      <c r="CO172" s="221"/>
      <c r="CP172" s="221"/>
      <c r="CQ172" s="221"/>
      <c r="CR172" s="221"/>
      <c r="CS172" s="221"/>
      <c r="CT172" s="221"/>
      <c r="CU172" s="221"/>
      <c r="CV172" s="221"/>
      <c r="CW172" s="221"/>
      <c r="CX172" s="221"/>
      <c r="CY172" s="221"/>
      <c r="CZ172" s="221"/>
      <c r="DA172" s="221"/>
      <c r="DB172" s="221"/>
      <c r="DC172" s="221"/>
      <c r="DD172" s="221"/>
      <c r="DE172" s="221"/>
      <c r="DF172" s="221"/>
      <c r="DG172" s="221"/>
      <c r="DH172" s="221"/>
      <c r="DI172" s="221"/>
      <c r="DJ172" s="221"/>
      <c r="DK172" s="221"/>
      <c r="DL172" s="221"/>
      <c r="DM172" s="221"/>
      <c r="DN172" s="221"/>
      <c r="DO172" s="221"/>
      <c r="DP172" s="221"/>
      <c r="DQ172" s="221"/>
      <c r="DR172" s="221"/>
      <c r="DS172" s="221"/>
      <c r="DT172" s="221"/>
      <c r="DU172" s="221"/>
      <c r="DV172" s="221"/>
      <c r="DW172" s="221"/>
      <c r="DX172" s="221"/>
      <c r="DY172" s="221"/>
      <c r="DZ172" s="221"/>
      <c r="EA172" s="221"/>
      <c r="EB172" s="221"/>
      <c r="EC172" s="221"/>
      <c r="ED172" s="221"/>
      <c r="EE172" s="221"/>
      <c r="EF172" s="221"/>
      <c r="EG172" s="221"/>
      <c r="EH172" s="221"/>
      <c r="EI172" s="221"/>
      <c r="EJ172" s="221"/>
      <c r="EK172" s="221"/>
      <c r="EL172" s="221"/>
      <c r="EM172" s="221">
        <f>X172</f>
        <v>12</v>
      </c>
      <c r="EN172" s="221"/>
      <c r="EO172" s="221"/>
      <c r="EP172" s="221"/>
      <c r="EQ172" s="221"/>
      <c r="ER172" s="221"/>
      <c r="ES172" s="221"/>
      <c r="ET172" s="221"/>
      <c r="EU172" s="221"/>
      <c r="EV172" s="221"/>
      <c r="EW172" s="221"/>
      <c r="EX172" s="221"/>
      <c r="EY172" s="221"/>
      <c r="EZ172" s="221"/>
      <c r="FA172" s="221"/>
      <c r="FB172" s="221"/>
      <c r="FC172" s="228"/>
    </row>
    <row r="173" spans="1:159" s="229" customFormat="1" ht="12.75" customHeight="1">
      <c r="A173" s="156">
        <v>164</v>
      </c>
      <c r="B173" s="157">
        <v>8</v>
      </c>
      <c r="C173" s="158" t="s">
        <v>163</v>
      </c>
      <c r="D173" s="226" t="s">
        <v>470</v>
      </c>
      <c r="E173" s="160">
        <v>1</v>
      </c>
      <c r="F173" s="160">
        <v>1</v>
      </c>
      <c r="G173" s="161">
        <v>0</v>
      </c>
      <c r="H173" s="162">
        <v>0</v>
      </c>
      <c r="I173" s="163" t="s">
        <v>3</v>
      </c>
      <c r="J173" s="164"/>
      <c r="K173" s="165">
        <v>21</v>
      </c>
      <c r="L173" s="166"/>
      <c r="M173" s="166"/>
      <c r="N173" s="165">
        <v>475</v>
      </c>
      <c r="O173" s="165"/>
      <c r="P173" s="165"/>
      <c r="Q173" s="167"/>
      <c r="R173" s="167"/>
      <c r="S173" s="168">
        <v>41</v>
      </c>
      <c r="T173" s="167">
        <v>1</v>
      </c>
      <c r="U173" s="167"/>
      <c r="V173" s="168">
        <v>41</v>
      </c>
      <c r="W173" s="169"/>
      <c r="X173" s="170">
        <v>41</v>
      </c>
      <c r="Y173" s="169"/>
      <c r="Z173" s="169"/>
      <c r="AA173" s="169"/>
      <c r="AB173" s="171"/>
      <c r="AC173" s="172"/>
      <c r="AD173" s="169">
        <v>1</v>
      </c>
      <c r="AE173" s="169">
        <v>1</v>
      </c>
      <c r="AF173" s="169">
        <v>41</v>
      </c>
      <c r="AG173" s="169" t="s">
        <v>242</v>
      </c>
      <c r="AH173" s="173">
        <v>0</v>
      </c>
      <c r="AI173" s="227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1"/>
      <c r="BE173" s="221"/>
      <c r="BF173" s="221"/>
      <c r="BG173" s="221"/>
      <c r="BH173" s="221"/>
      <c r="BI173" s="221"/>
      <c r="BJ173" s="221"/>
      <c r="BK173" s="221"/>
      <c r="BL173" s="221"/>
      <c r="BM173" s="221"/>
      <c r="BN173" s="221"/>
      <c r="BO173" s="221"/>
      <c r="BP173" s="221"/>
      <c r="BQ173" s="221"/>
      <c r="BR173" s="221"/>
      <c r="BS173" s="221"/>
      <c r="BT173" s="221"/>
      <c r="BU173" s="221"/>
      <c r="BV173" s="221"/>
      <c r="BW173" s="221"/>
      <c r="BX173" s="221"/>
      <c r="BY173" s="221"/>
      <c r="BZ173" s="221"/>
      <c r="CA173" s="221"/>
      <c r="CB173" s="221"/>
      <c r="CC173" s="221"/>
      <c r="CD173" s="221"/>
      <c r="CE173" s="221"/>
      <c r="CF173" s="221"/>
      <c r="CG173" s="221"/>
      <c r="CH173" s="221"/>
      <c r="CI173" s="221"/>
      <c r="CJ173" s="221"/>
      <c r="CK173" s="221"/>
      <c r="CL173" s="221"/>
      <c r="CM173" s="221"/>
      <c r="CN173" s="221"/>
      <c r="CO173" s="221"/>
      <c r="CP173" s="221"/>
      <c r="CQ173" s="221"/>
      <c r="CR173" s="221"/>
      <c r="CS173" s="221"/>
      <c r="CT173" s="221"/>
      <c r="CU173" s="221"/>
      <c r="CV173" s="221"/>
      <c r="CW173" s="221"/>
      <c r="CX173" s="221"/>
      <c r="CY173" s="221"/>
      <c r="CZ173" s="221"/>
      <c r="DA173" s="221"/>
      <c r="DB173" s="221"/>
      <c r="DC173" s="221"/>
      <c r="DD173" s="221"/>
      <c r="DE173" s="221"/>
      <c r="DF173" s="221"/>
      <c r="DG173" s="221"/>
      <c r="DH173" s="221"/>
      <c r="DI173" s="221"/>
      <c r="DJ173" s="221"/>
      <c r="DK173" s="221"/>
      <c r="DL173" s="221"/>
      <c r="DM173" s="221"/>
      <c r="DN173" s="221"/>
      <c r="DO173" s="221"/>
      <c r="DP173" s="221"/>
      <c r="DQ173" s="221"/>
      <c r="DR173" s="221"/>
      <c r="DS173" s="221"/>
      <c r="DT173" s="221"/>
      <c r="DU173" s="221"/>
      <c r="DV173" s="221"/>
      <c r="DW173" s="221"/>
      <c r="DX173" s="221"/>
      <c r="DY173" s="221"/>
      <c r="DZ173" s="221"/>
      <c r="EA173" s="221"/>
      <c r="EB173" s="221"/>
      <c r="EC173" s="221"/>
      <c r="ED173" s="221"/>
      <c r="EE173" s="221"/>
      <c r="EF173" s="221"/>
      <c r="EG173" s="221"/>
      <c r="EH173" s="221"/>
      <c r="EI173" s="221"/>
      <c r="EJ173" s="221"/>
      <c r="EK173" s="221"/>
      <c r="EL173" s="221"/>
      <c r="EM173" s="221"/>
      <c r="EN173" s="221"/>
      <c r="EO173" s="221"/>
      <c r="EP173" s="221"/>
      <c r="EQ173" s="221"/>
      <c r="ER173" s="221"/>
      <c r="ES173" s="221"/>
      <c r="ET173" s="221">
        <f>X173</f>
        <v>41</v>
      </c>
      <c r="EU173" s="221"/>
      <c r="EV173" s="221"/>
      <c r="EW173" s="221"/>
      <c r="EX173" s="221"/>
      <c r="EY173" s="221"/>
      <c r="EZ173" s="221"/>
      <c r="FA173" s="221"/>
      <c r="FB173" s="221"/>
      <c r="FC173" s="228"/>
    </row>
    <row r="174" spans="1:159" s="229" customFormat="1" ht="12.75" customHeight="1">
      <c r="A174" s="156">
        <v>165</v>
      </c>
      <c r="B174" s="157">
        <v>8</v>
      </c>
      <c r="C174" s="158" t="s">
        <v>165</v>
      </c>
      <c r="D174" s="226" t="s">
        <v>471</v>
      </c>
      <c r="E174" s="160">
        <v>1</v>
      </c>
      <c r="F174" s="160">
        <v>1</v>
      </c>
      <c r="G174" s="161">
        <v>0</v>
      </c>
      <c r="H174" s="162">
        <v>0</v>
      </c>
      <c r="I174" s="163" t="s">
        <v>3</v>
      </c>
      <c r="J174" s="164"/>
      <c r="K174" s="165">
        <v>18.2</v>
      </c>
      <c r="L174" s="166"/>
      <c r="M174" s="166"/>
      <c r="N174" s="165">
        <v>560</v>
      </c>
      <c r="O174" s="165"/>
      <c r="P174" s="165"/>
      <c r="Q174" s="167"/>
      <c r="R174" s="167"/>
      <c r="S174" s="168">
        <v>38.5</v>
      </c>
      <c r="T174" s="167">
        <v>1</v>
      </c>
      <c r="U174" s="167"/>
      <c r="V174" s="168">
        <v>38.5</v>
      </c>
      <c r="W174" s="169"/>
      <c r="X174" s="170">
        <v>38.5</v>
      </c>
      <c r="Y174" s="169"/>
      <c r="Z174" s="169"/>
      <c r="AA174" s="169"/>
      <c r="AB174" s="171"/>
      <c r="AC174" s="172"/>
      <c r="AD174" s="169">
        <v>1</v>
      </c>
      <c r="AE174" s="169">
        <v>1</v>
      </c>
      <c r="AF174" s="169">
        <v>39</v>
      </c>
      <c r="AG174" s="169" t="s">
        <v>472</v>
      </c>
      <c r="AH174" s="173">
        <v>0</v>
      </c>
      <c r="AI174" s="227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1"/>
      <c r="BE174" s="221"/>
      <c r="BF174" s="221"/>
      <c r="BG174" s="221"/>
      <c r="BH174" s="221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221"/>
      <c r="BT174" s="221"/>
      <c r="BU174" s="221"/>
      <c r="BV174" s="221"/>
      <c r="BW174" s="221"/>
      <c r="BX174" s="221"/>
      <c r="BY174" s="221"/>
      <c r="BZ174" s="221"/>
      <c r="CA174" s="221"/>
      <c r="CB174" s="221"/>
      <c r="CC174" s="221"/>
      <c r="CD174" s="221"/>
      <c r="CE174" s="221"/>
      <c r="CF174" s="221"/>
      <c r="CG174" s="221"/>
      <c r="CH174" s="221"/>
      <c r="CI174" s="221"/>
      <c r="CJ174" s="221"/>
      <c r="CK174" s="221"/>
      <c r="CL174" s="221"/>
      <c r="CM174" s="221"/>
      <c r="CN174" s="221"/>
      <c r="CO174" s="221"/>
      <c r="CP174" s="221"/>
      <c r="CQ174" s="221"/>
      <c r="CR174" s="221"/>
      <c r="CS174" s="221"/>
      <c r="CT174" s="221"/>
      <c r="CU174" s="221"/>
      <c r="CV174" s="221"/>
      <c r="CW174" s="221"/>
      <c r="CX174" s="221"/>
      <c r="CY174" s="221"/>
      <c r="CZ174" s="221"/>
      <c r="DA174" s="221"/>
      <c r="DB174" s="221"/>
      <c r="DC174" s="221"/>
      <c r="DD174" s="221"/>
      <c r="DE174" s="221"/>
      <c r="DF174" s="221"/>
      <c r="DG174" s="221"/>
      <c r="DH174" s="221"/>
      <c r="DI174" s="221"/>
      <c r="DJ174" s="221"/>
      <c r="DK174" s="221"/>
      <c r="DL174" s="221"/>
      <c r="DM174" s="221"/>
      <c r="DN174" s="221"/>
      <c r="DO174" s="221"/>
      <c r="DP174" s="221"/>
      <c r="DQ174" s="221"/>
      <c r="DR174" s="221"/>
      <c r="DS174" s="221"/>
      <c r="DT174" s="221"/>
      <c r="DU174" s="221"/>
      <c r="DV174" s="221"/>
      <c r="DW174" s="221"/>
      <c r="DX174" s="221"/>
      <c r="DY174" s="221"/>
      <c r="DZ174" s="221"/>
      <c r="EA174" s="221"/>
      <c r="EB174" s="221"/>
      <c r="EC174" s="221"/>
      <c r="ED174" s="221"/>
      <c r="EE174" s="221"/>
      <c r="EF174" s="221"/>
      <c r="EG174" s="221"/>
      <c r="EH174" s="221"/>
      <c r="EI174" s="221"/>
      <c r="EJ174" s="221"/>
      <c r="EK174" s="221"/>
      <c r="EL174" s="221"/>
      <c r="EM174" s="221"/>
      <c r="EN174" s="221"/>
      <c r="EO174" s="221"/>
      <c r="EP174" s="221"/>
      <c r="EQ174" s="221"/>
      <c r="ER174" s="221"/>
      <c r="ES174" s="221"/>
      <c r="ET174" s="221">
        <f>X174</f>
        <v>38.5</v>
      </c>
      <c r="EU174" s="221"/>
      <c r="EV174" s="221"/>
      <c r="EW174" s="221"/>
      <c r="EX174" s="221"/>
      <c r="EY174" s="221"/>
      <c r="EZ174" s="221"/>
      <c r="FA174" s="221"/>
      <c r="FB174" s="221"/>
      <c r="FC174" s="228"/>
    </row>
    <row r="175" spans="1:159" s="130" customFormat="1" ht="12.75" customHeight="1">
      <c r="A175" s="156">
        <v>166</v>
      </c>
      <c r="B175" s="157">
        <v>8</v>
      </c>
      <c r="C175" s="158" t="s">
        <v>359</v>
      </c>
      <c r="D175" s="159" t="s">
        <v>376</v>
      </c>
      <c r="E175" s="160">
        <v>2</v>
      </c>
      <c r="F175" s="160">
        <v>3</v>
      </c>
      <c r="G175" s="161">
        <v>1</v>
      </c>
      <c r="H175" s="162">
        <v>0</v>
      </c>
      <c r="I175" s="163" t="s">
        <v>15</v>
      </c>
      <c r="J175" s="164" t="s">
        <v>279</v>
      </c>
      <c r="K175" s="165">
        <v>179</v>
      </c>
      <c r="L175" s="166"/>
      <c r="M175" s="166"/>
      <c r="N175" s="165">
        <v>150</v>
      </c>
      <c r="O175" s="165"/>
      <c r="P175" s="165"/>
      <c r="Q175" s="167"/>
      <c r="R175" s="167"/>
      <c r="S175" s="168">
        <v>92.5</v>
      </c>
      <c r="T175" s="167">
        <v>1</v>
      </c>
      <c r="U175" s="167"/>
      <c r="V175" s="168">
        <v>92.5</v>
      </c>
      <c r="W175" s="169">
        <v>4</v>
      </c>
      <c r="X175" s="170">
        <v>96.5</v>
      </c>
      <c r="Y175" s="169"/>
      <c r="Z175" s="169"/>
      <c r="AA175" s="169"/>
      <c r="AB175" s="171"/>
      <c r="AC175" s="172"/>
      <c r="AD175" s="169">
        <v>1</v>
      </c>
      <c r="AE175" s="169">
        <v>2</v>
      </c>
      <c r="AF175" s="169">
        <v>95</v>
      </c>
      <c r="AG175" s="169" t="s">
        <v>151</v>
      </c>
      <c r="AH175" s="173">
        <v>0</v>
      </c>
      <c r="AI175" s="227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1"/>
      <c r="BE175" s="221"/>
      <c r="BF175" s="221"/>
      <c r="BG175" s="221"/>
      <c r="BH175" s="221"/>
      <c r="BI175" s="221"/>
      <c r="BJ175" s="221"/>
      <c r="BK175" s="221"/>
      <c r="BL175" s="221"/>
      <c r="BM175" s="221"/>
      <c r="BN175" s="221"/>
      <c r="BO175" s="221"/>
      <c r="BP175" s="221"/>
      <c r="BQ175" s="221"/>
      <c r="BR175" s="221"/>
      <c r="BS175" s="221"/>
      <c r="BT175" s="221"/>
      <c r="BU175" s="221"/>
      <c r="BV175" s="221"/>
      <c r="BW175" s="221"/>
      <c r="BX175" s="221"/>
      <c r="BY175" s="221"/>
      <c r="BZ175" s="221"/>
      <c r="CA175" s="221"/>
      <c r="CB175" s="221"/>
      <c r="CC175" s="221"/>
      <c r="CD175" s="221"/>
      <c r="CE175" s="221"/>
      <c r="CF175" s="221"/>
      <c r="CG175" s="221"/>
      <c r="CH175" s="221"/>
      <c r="CI175" s="221"/>
      <c r="CJ175" s="221"/>
      <c r="CK175" s="221"/>
      <c r="CL175" s="221"/>
      <c r="CM175" s="221"/>
      <c r="CN175" s="221"/>
      <c r="CO175" s="221"/>
      <c r="CP175" s="221"/>
      <c r="CQ175" s="221">
        <f>X175</f>
        <v>96.5</v>
      </c>
      <c r="CR175" s="221"/>
      <c r="CS175" s="221"/>
      <c r="CT175" s="221"/>
      <c r="CU175" s="221"/>
      <c r="CV175" s="221"/>
      <c r="CW175" s="221"/>
      <c r="CX175" s="221"/>
      <c r="CY175" s="221"/>
      <c r="CZ175" s="221"/>
      <c r="DA175" s="221"/>
      <c r="DB175" s="221"/>
      <c r="DC175" s="221"/>
      <c r="DD175" s="221"/>
      <c r="DE175" s="221"/>
      <c r="DF175" s="221"/>
      <c r="DG175" s="221"/>
      <c r="DH175" s="221"/>
      <c r="DI175" s="221"/>
      <c r="DJ175" s="221"/>
      <c r="DK175" s="221"/>
      <c r="DL175" s="221"/>
      <c r="DM175" s="221"/>
      <c r="DN175" s="221"/>
      <c r="DO175" s="221"/>
      <c r="DP175" s="221"/>
      <c r="DQ175" s="221"/>
      <c r="DR175" s="221"/>
      <c r="DS175" s="221"/>
      <c r="DT175" s="221"/>
      <c r="DU175" s="221"/>
      <c r="DV175" s="221"/>
      <c r="DW175" s="221"/>
      <c r="DX175" s="221"/>
      <c r="DY175" s="221"/>
      <c r="DZ175" s="221"/>
      <c r="EA175" s="221"/>
      <c r="EB175" s="221"/>
      <c r="EC175" s="221"/>
      <c r="ED175" s="221"/>
      <c r="EE175" s="221"/>
      <c r="EF175" s="221"/>
      <c r="EG175" s="221"/>
      <c r="EH175" s="221"/>
      <c r="EI175" s="221"/>
      <c r="EJ175" s="221"/>
      <c r="EK175" s="221"/>
      <c r="EL175" s="221"/>
      <c r="EM175" s="221"/>
      <c r="EN175" s="221"/>
      <c r="EO175" s="221"/>
      <c r="EP175" s="221"/>
      <c r="EQ175" s="221"/>
      <c r="ER175" s="221"/>
      <c r="ES175" s="221"/>
      <c r="ET175" s="221"/>
      <c r="EU175" s="221"/>
      <c r="EV175" s="221"/>
      <c r="EW175" s="221"/>
      <c r="EX175" s="221"/>
      <c r="EY175" s="221"/>
      <c r="EZ175" s="221"/>
      <c r="FA175" s="221"/>
      <c r="FB175" s="221"/>
      <c r="FC175" s="228"/>
    </row>
    <row r="176" spans="1:159" s="229" customFormat="1" ht="12.75" customHeight="1">
      <c r="A176" s="156">
        <v>167</v>
      </c>
      <c r="B176" s="157">
        <v>8</v>
      </c>
      <c r="C176" s="158" t="s">
        <v>434</v>
      </c>
      <c r="D176" s="226" t="s">
        <v>473</v>
      </c>
      <c r="E176" s="160">
        <v>2</v>
      </c>
      <c r="F176" s="160">
        <v>1</v>
      </c>
      <c r="G176" s="161">
        <v>0</v>
      </c>
      <c r="H176" s="162">
        <v>0</v>
      </c>
      <c r="I176" s="163" t="s">
        <v>3</v>
      </c>
      <c r="J176" s="164"/>
      <c r="K176" s="165">
        <v>52.2</v>
      </c>
      <c r="L176" s="166"/>
      <c r="M176" s="166"/>
      <c r="N176" s="165">
        <v>1954</v>
      </c>
      <c r="O176" s="165"/>
      <c r="P176" s="165"/>
      <c r="Q176" s="167"/>
      <c r="R176" s="167"/>
      <c r="S176" s="168">
        <v>117.38</v>
      </c>
      <c r="T176" s="167">
        <v>1</v>
      </c>
      <c r="U176" s="167"/>
      <c r="V176" s="168">
        <v>117.38</v>
      </c>
      <c r="W176" s="169">
        <v>2</v>
      </c>
      <c r="X176" s="170">
        <v>119.4</v>
      </c>
      <c r="Y176" s="169"/>
      <c r="Z176" s="169"/>
      <c r="AA176" s="169"/>
      <c r="AB176" s="171"/>
      <c r="AC176" s="172"/>
      <c r="AD176" s="169">
        <v>1</v>
      </c>
      <c r="AE176" s="169">
        <v>1</v>
      </c>
      <c r="AF176" s="169">
        <v>119</v>
      </c>
      <c r="AG176" s="169" t="s">
        <v>242</v>
      </c>
      <c r="AH176" s="173">
        <v>0</v>
      </c>
      <c r="AI176" s="227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1"/>
      <c r="BE176" s="221"/>
      <c r="BF176" s="221"/>
      <c r="BG176" s="221"/>
      <c r="BH176" s="221"/>
      <c r="BI176" s="221"/>
      <c r="BJ176" s="221"/>
      <c r="BK176" s="221"/>
      <c r="BL176" s="221"/>
      <c r="BM176" s="221"/>
      <c r="BN176" s="221"/>
      <c r="BO176" s="221"/>
      <c r="BP176" s="221"/>
      <c r="BQ176" s="221"/>
      <c r="BR176" s="221"/>
      <c r="BS176" s="221"/>
      <c r="BT176" s="221"/>
      <c r="BU176" s="221"/>
      <c r="BV176" s="221"/>
      <c r="BW176" s="221"/>
      <c r="BX176" s="221"/>
      <c r="BY176" s="221"/>
      <c r="BZ176" s="221"/>
      <c r="CA176" s="221"/>
      <c r="CB176" s="221"/>
      <c r="CC176" s="221"/>
      <c r="CD176" s="221"/>
      <c r="CE176" s="221"/>
      <c r="CF176" s="221"/>
      <c r="CG176" s="221"/>
      <c r="CH176" s="221"/>
      <c r="CI176" s="221"/>
      <c r="CJ176" s="221"/>
      <c r="CK176" s="221"/>
      <c r="CL176" s="221"/>
      <c r="CM176" s="221"/>
      <c r="CN176" s="221"/>
      <c r="CO176" s="221"/>
      <c r="CP176" s="221"/>
      <c r="CQ176" s="221"/>
      <c r="CR176" s="221"/>
      <c r="CS176" s="221"/>
      <c r="CT176" s="221"/>
      <c r="CU176" s="221"/>
      <c r="CV176" s="221"/>
      <c r="CW176" s="221"/>
      <c r="CX176" s="221"/>
      <c r="CY176" s="221"/>
      <c r="CZ176" s="221"/>
      <c r="DA176" s="221"/>
      <c r="DB176" s="221"/>
      <c r="DC176" s="221"/>
      <c r="DD176" s="221"/>
      <c r="DE176" s="221"/>
      <c r="DF176" s="221"/>
      <c r="DG176" s="221"/>
      <c r="DH176" s="221"/>
      <c r="DI176" s="221"/>
      <c r="DJ176" s="221"/>
      <c r="DK176" s="221"/>
      <c r="DL176" s="221"/>
      <c r="DM176" s="221"/>
      <c r="DN176" s="221"/>
      <c r="DO176" s="221"/>
      <c r="DP176" s="221"/>
      <c r="DQ176" s="221"/>
      <c r="DR176" s="221"/>
      <c r="DS176" s="221"/>
      <c r="DT176" s="221"/>
      <c r="DU176" s="221"/>
      <c r="DV176" s="221"/>
      <c r="DW176" s="221"/>
      <c r="DX176" s="221"/>
      <c r="DY176" s="221"/>
      <c r="DZ176" s="221"/>
      <c r="EA176" s="221"/>
      <c r="EB176" s="221"/>
      <c r="EC176" s="221"/>
      <c r="ED176" s="221"/>
      <c r="EE176" s="221"/>
      <c r="EF176" s="221"/>
      <c r="EG176" s="221"/>
      <c r="EH176" s="221"/>
      <c r="EI176" s="221"/>
      <c r="EJ176" s="221"/>
      <c r="EK176" s="221"/>
      <c r="EL176" s="221"/>
      <c r="EM176" s="221"/>
      <c r="EN176" s="221"/>
      <c r="EO176" s="221"/>
      <c r="EP176" s="221"/>
      <c r="EQ176" s="221"/>
      <c r="ER176" s="221"/>
      <c r="ES176" s="221"/>
      <c r="ET176" s="221">
        <f>X176</f>
        <v>119.4</v>
      </c>
      <c r="EU176" s="221"/>
      <c r="EV176" s="221"/>
      <c r="EW176" s="221"/>
      <c r="EX176" s="221"/>
      <c r="EY176" s="221"/>
      <c r="EZ176" s="221"/>
      <c r="FA176" s="221"/>
      <c r="FB176" s="221"/>
      <c r="FC176" s="228"/>
    </row>
    <row r="177" spans="1:159" s="229" customFormat="1" ht="12.75" customHeight="1">
      <c r="A177" s="156">
        <v>168</v>
      </c>
      <c r="B177" s="157">
        <v>8</v>
      </c>
      <c r="C177" s="158" t="s">
        <v>447</v>
      </c>
      <c r="D177" s="226" t="s">
        <v>474</v>
      </c>
      <c r="E177" s="160">
        <v>3</v>
      </c>
      <c r="F177" s="160">
        <v>1</v>
      </c>
      <c r="G177" s="161">
        <v>0</v>
      </c>
      <c r="H177" s="162">
        <v>0</v>
      </c>
      <c r="I177" s="163" t="s">
        <v>3</v>
      </c>
      <c r="J177" s="164"/>
      <c r="K177" s="165">
        <v>49</v>
      </c>
      <c r="L177" s="166"/>
      <c r="M177" s="166"/>
      <c r="N177" s="165">
        <v>1600</v>
      </c>
      <c r="O177" s="165"/>
      <c r="P177" s="165"/>
      <c r="Q177" s="167"/>
      <c r="R177" s="167"/>
      <c r="S177" s="168">
        <v>105.5</v>
      </c>
      <c r="T177" s="167">
        <v>1</v>
      </c>
      <c r="U177" s="167"/>
      <c r="V177" s="168">
        <v>105.5</v>
      </c>
      <c r="W177" s="169">
        <v>3</v>
      </c>
      <c r="X177" s="170">
        <v>108.5</v>
      </c>
      <c r="Y177" s="169"/>
      <c r="Z177" s="169"/>
      <c r="AA177" s="169"/>
      <c r="AB177" s="171"/>
      <c r="AC177" s="172"/>
      <c r="AD177" s="169">
        <v>1</v>
      </c>
      <c r="AE177" s="169">
        <v>8</v>
      </c>
      <c r="AF177" s="169">
        <v>109</v>
      </c>
      <c r="AG177" s="169" t="s">
        <v>454</v>
      </c>
      <c r="AH177" s="173">
        <v>12</v>
      </c>
      <c r="AI177" s="227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1"/>
      <c r="BE177" s="221"/>
      <c r="BF177" s="221"/>
      <c r="BG177" s="221"/>
      <c r="BH177" s="221"/>
      <c r="BI177" s="221"/>
      <c r="BJ177" s="221"/>
      <c r="BK177" s="221"/>
      <c r="BL177" s="221"/>
      <c r="BM177" s="221"/>
      <c r="BN177" s="221"/>
      <c r="BO177" s="221"/>
      <c r="BP177" s="221"/>
      <c r="BQ177" s="221"/>
      <c r="BR177" s="221"/>
      <c r="BS177" s="221"/>
      <c r="BT177" s="221"/>
      <c r="BU177" s="221"/>
      <c r="BV177" s="221"/>
      <c r="BW177" s="221"/>
      <c r="BX177" s="221"/>
      <c r="BY177" s="221"/>
      <c r="BZ177" s="221"/>
      <c r="CA177" s="221"/>
      <c r="CB177" s="221"/>
      <c r="CC177" s="221"/>
      <c r="CD177" s="221"/>
      <c r="CE177" s="221"/>
      <c r="CF177" s="221"/>
      <c r="CG177" s="221"/>
      <c r="CH177" s="221"/>
      <c r="CI177" s="221"/>
      <c r="CJ177" s="221"/>
      <c r="CK177" s="221"/>
      <c r="CL177" s="221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1"/>
      <c r="DR177" s="221"/>
      <c r="DS177" s="221"/>
      <c r="DT177" s="221"/>
      <c r="DU177" s="221"/>
      <c r="DV177" s="221"/>
      <c r="DW177" s="221"/>
      <c r="DX177" s="221"/>
      <c r="DY177" s="221"/>
      <c r="DZ177" s="221"/>
      <c r="EA177" s="221"/>
      <c r="EB177" s="221"/>
      <c r="EC177" s="221"/>
      <c r="ED177" s="221">
        <f>X177+AH177</f>
        <v>120.5</v>
      </c>
      <c r="EE177" s="221"/>
      <c r="EF177" s="221"/>
      <c r="EG177" s="221"/>
      <c r="EH177" s="221"/>
      <c r="EI177" s="221"/>
      <c r="EJ177" s="221"/>
      <c r="EK177" s="221"/>
      <c r="EL177" s="221"/>
      <c r="EM177" s="221"/>
      <c r="EN177" s="221"/>
      <c r="EO177" s="221"/>
      <c r="EP177" s="221"/>
      <c r="EQ177" s="221"/>
      <c r="ER177" s="221"/>
      <c r="ES177" s="221"/>
      <c r="ET177" s="221"/>
      <c r="EU177" s="221"/>
      <c r="EV177" s="221"/>
      <c r="EW177" s="221"/>
      <c r="EX177" s="221"/>
      <c r="EY177" s="221"/>
      <c r="EZ177" s="221"/>
      <c r="FA177" s="221"/>
      <c r="FB177" s="221"/>
      <c r="FC177" s="228"/>
    </row>
    <row r="178" spans="1:159" s="229" customFormat="1" ht="12.75" customHeight="1">
      <c r="A178" s="156">
        <v>169</v>
      </c>
      <c r="B178" s="157">
        <v>8</v>
      </c>
      <c r="C178" s="158" t="s">
        <v>420</v>
      </c>
      <c r="D178" s="226" t="s">
        <v>421</v>
      </c>
      <c r="E178" s="160">
        <v>6</v>
      </c>
      <c r="F178" s="160">
        <v>1</v>
      </c>
      <c r="G178" s="161">
        <v>0</v>
      </c>
      <c r="H178" s="162">
        <v>0</v>
      </c>
      <c r="I178" s="163" t="s">
        <v>3</v>
      </c>
      <c r="J178" s="164"/>
      <c r="K178" s="165">
        <v>85</v>
      </c>
      <c r="L178" s="166"/>
      <c r="M178" s="166"/>
      <c r="N178" s="165">
        <v>1250</v>
      </c>
      <c r="O178" s="165"/>
      <c r="P178" s="165"/>
      <c r="Q178" s="167"/>
      <c r="R178" s="167"/>
      <c r="S178" s="168">
        <v>152.5</v>
      </c>
      <c r="T178" s="167">
        <v>1</v>
      </c>
      <c r="U178" s="167"/>
      <c r="V178" s="168">
        <v>152.5</v>
      </c>
      <c r="W178" s="169">
        <v>5</v>
      </c>
      <c r="X178" s="170">
        <v>157.5</v>
      </c>
      <c r="Y178" s="169"/>
      <c r="Z178" s="169"/>
      <c r="AA178" s="169"/>
      <c r="AB178" s="171"/>
      <c r="AC178" s="172"/>
      <c r="AD178" s="169">
        <v>22</v>
      </c>
      <c r="AE178" s="169">
        <v>22</v>
      </c>
      <c r="AF178" s="169">
        <v>168</v>
      </c>
      <c r="AG178" s="169" t="s">
        <v>422</v>
      </c>
      <c r="AH178" s="173">
        <v>30</v>
      </c>
      <c r="AI178" s="227"/>
      <c r="AJ178" s="220"/>
      <c r="AK178" s="220"/>
      <c r="AL178" s="220"/>
      <c r="AM178" s="220"/>
      <c r="AN178" s="220"/>
      <c r="AO178" s="220"/>
      <c r="AP178" s="220">
        <f>X178</f>
        <v>157.5</v>
      </c>
      <c r="AQ178" s="220"/>
      <c r="AR178" s="220"/>
      <c r="AS178" s="220"/>
      <c r="AT178" s="220"/>
      <c r="AU178" s="220"/>
      <c r="AV178" s="220"/>
      <c r="AW178" s="220"/>
      <c r="AX178" s="220"/>
      <c r="AY178" s="220">
        <f>X178</f>
        <v>157.5</v>
      </c>
      <c r="AZ178" s="220"/>
      <c r="BA178" s="220"/>
      <c r="BB178" s="220"/>
      <c r="BC178" s="220"/>
      <c r="BD178" s="221"/>
      <c r="BE178" s="221"/>
      <c r="BF178" s="221"/>
      <c r="BG178" s="221"/>
      <c r="BH178" s="221"/>
      <c r="BI178" s="221"/>
      <c r="BJ178" s="221"/>
      <c r="BK178" s="221"/>
      <c r="BL178" s="221"/>
      <c r="BM178" s="221"/>
      <c r="BN178" s="221"/>
      <c r="BO178" s="221"/>
      <c r="BP178" s="221"/>
      <c r="BQ178" s="221"/>
      <c r="BR178" s="221">
        <f>X178</f>
        <v>157.5</v>
      </c>
      <c r="BS178" s="221">
        <f>X178</f>
        <v>157.5</v>
      </c>
      <c r="BT178" s="221"/>
      <c r="BU178" s="221"/>
      <c r="BV178" s="221"/>
      <c r="BW178" s="221">
        <f>X178</f>
        <v>157.5</v>
      </c>
      <c r="BX178" s="221"/>
      <c r="BY178" s="221">
        <f>X178</f>
        <v>157.5</v>
      </c>
      <c r="BZ178" s="221">
        <f>X178</f>
        <v>157.5</v>
      </c>
      <c r="CA178" s="221"/>
      <c r="CB178" s="221"/>
      <c r="CC178" s="221"/>
      <c r="CD178" s="221"/>
      <c r="CE178" s="221"/>
      <c r="CF178" s="221">
        <f>X178</f>
        <v>157.5</v>
      </c>
      <c r="CG178" s="221"/>
      <c r="CH178" s="221"/>
      <c r="CI178" s="221"/>
      <c r="CJ178" s="221"/>
      <c r="CK178" s="221"/>
      <c r="CL178" s="221"/>
      <c r="CM178" s="221"/>
      <c r="CN178" s="221"/>
      <c r="CO178" s="221"/>
      <c r="CP178" s="221"/>
      <c r="CQ178" s="221"/>
      <c r="CR178" s="221"/>
      <c r="CS178" s="221"/>
      <c r="CT178" s="221"/>
      <c r="CU178" s="221"/>
      <c r="CV178" s="221"/>
      <c r="CW178" s="221">
        <f>X178</f>
        <v>157.5</v>
      </c>
      <c r="CX178" s="221"/>
      <c r="CY178" s="221"/>
      <c r="CZ178" s="221"/>
      <c r="DA178" s="221"/>
      <c r="DB178" s="221"/>
      <c r="DC178" s="221"/>
      <c r="DD178" s="221"/>
      <c r="DE178" s="221">
        <f>X178</f>
        <v>157.5</v>
      </c>
      <c r="DF178" s="221">
        <f>X178+AH178</f>
        <v>187.5</v>
      </c>
      <c r="DG178" s="221">
        <f>X178+AH178</f>
        <v>187.5</v>
      </c>
      <c r="DH178" s="221"/>
      <c r="DI178" s="221"/>
      <c r="DJ178" s="221"/>
      <c r="DK178" s="221"/>
      <c r="DL178" s="221"/>
      <c r="DM178" s="221"/>
      <c r="DN178" s="221"/>
      <c r="DO178" s="221"/>
      <c r="DP178" s="221">
        <f>X178</f>
        <v>157.5</v>
      </c>
      <c r="DQ178" s="221"/>
      <c r="DR178" s="221"/>
      <c r="DS178" s="221">
        <f>X178</f>
        <v>157.5</v>
      </c>
      <c r="DT178" s="221">
        <f>X178</f>
        <v>157.5</v>
      </c>
      <c r="DU178" s="221"/>
      <c r="DV178" s="221">
        <f>X178</f>
        <v>157.5</v>
      </c>
      <c r="DW178" s="221"/>
      <c r="DX178" s="221"/>
      <c r="DY178" s="221"/>
      <c r="DZ178" s="221"/>
      <c r="EA178" s="221"/>
      <c r="EB178" s="221"/>
      <c r="EC178" s="221">
        <f>X178</f>
        <v>157.5</v>
      </c>
      <c r="ED178" s="221"/>
      <c r="EE178" s="221"/>
      <c r="EF178" s="221"/>
      <c r="EG178" s="221"/>
      <c r="EH178" s="221"/>
      <c r="EI178" s="221"/>
      <c r="EJ178" s="221">
        <f>X178</f>
        <v>157.5</v>
      </c>
      <c r="EK178" s="221"/>
      <c r="EL178" s="221"/>
      <c r="EM178" s="221"/>
      <c r="EN178" s="221"/>
      <c r="EO178" s="221">
        <f>X178</f>
        <v>157.5</v>
      </c>
      <c r="EP178" s="221">
        <f>X178</f>
        <v>157.5</v>
      </c>
      <c r="EQ178" s="221"/>
      <c r="ER178" s="221"/>
      <c r="ES178" s="221"/>
      <c r="ET178" s="221"/>
      <c r="EU178" s="221"/>
      <c r="EV178" s="221"/>
      <c r="EW178" s="221">
        <f>X178</f>
        <v>157.5</v>
      </c>
      <c r="EX178" s="221"/>
      <c r="EY178" s="221"/>
      <c r="EZ178" s="221"/>
      <c r="FA178" s="221"/>
      <c r="FB178" s="221"/>
      <c r="FC178" s="228"/>
    </row>
    <row r="179" spans="1:159" s="229" customFormat="1" ht="12.75" customHeight="1">
      <c r="A179" s="156"/>
      <c r="B179" s="157"/>
      <c r="C179" s="158"/>
      <c r="D179" s="226"/>
      <c r="E179" s="160"/>
      <c r="F179" s="160">
        <v>7</v>
      </c>
      <c r="G179" s="161">
        <v>1</v>
      </c>
      <c r="H179" s="162">
        <v>0</v>
      </c>
      <c r="I179" s="163" t="s">
        <v>29</v>
      </c>
      <c r="J179" s="164" t="s">
        <v>431</v>
      </c>
      <c r="K179" s="165"/>
      <c r="L179" s="166"/>
      <c r="M179" s="166"/>
      <c r="N179" s="165"/>
      <c r="O179" s="165"/>
      <c r="P179" s="165">
        <v>5</v>
      </c>
      <c r="Q179" s="167"/>
      <c r="R179" s="167"/>
      <c r="S179" s="168">
        <v>10</v>
      </c>
      <c r="T179" s="167">
        <v>1</v>
      </c>
      <c r="U179" s="167"/>
      <c r="V179" s="168">
        <v>10</v>
      </c>
      <c r="W179" s="169"/>
      <c r="X179" s="170">
        <v>10</v>
      </c>
      <c r="Y179" s="169"/>
      <c r="Z179" s="169"/>
      <c r="AA179" s="169"/>
      <c r="AB179" s="171"/>
      <c r="AC179" s="172"/>
      <c r="AD179" s="169"/>
      <c r="AE179" s="169"/>
      <c r="AF179" s="169"/>
      <c r="AG179" s="169"/>
      <c r="AH179" s="173"/>
      <c r="AI179" s="227"/>
      <c r="AJ179" s="220"/>
      <c r="AK179" s="220"/>
      <c r="AL179" s="220"/>
      <c r="AM179" s="220"/>
      <c r="AN179" s="220"/>
      <c r="AO179" s="220"/>
      <c r="AP179" s="220">
        <f>X179</f>
        <v>10</v>
      </c>
      <c r="AQ179" s="220"/>
      <c r="AR179" s="220"/>
      <c r="AS179" s="220"/>
      <c r="AT179" s="220"/>
      <c r="AU179" s="220"/>
      <c r="AV179" s="220"/>
      <c r="AW179" s="220"/>
      <c r="AX179" s="220"/>
      <c r="AY179" s="220">
        <f>X179</f>
        <v>10</v>
      </c>
      <c r="AZ179" s="220"/>
      <c r="BA179" s="220"/>
      <c r="BB179" s="220"/>
      <c r="BC179" s="220"/>
      <c r="BD179" s="221"/>
      <c r="BE179" s="221"/>
      <c r="BF179" s="221"/>
      <c r="BG179" s="221"/>
      <c r="BH179" s="221"/>
      <c r="BI179" s="221"/>
      <c r="BJ179" s="221"/>
      <c r="BK179" s="221"/>
      <c r="BL179" s="221"/>
      <c r="BM179" s="221"/>
      <c r="BN179" s="221"/>
      <c r="BO179" s="221"/>
      <c r="BP179" s="221"/>
      <c r="BQ179" s="221"/>
      <c r="BR179" s="221">
        <f>X179</f>
        <v>10</v>
      </c>
      <c r="BS179" s="221">
        <f>X179</f>
        <v>10</v>
      </c>
      <c r="BT179" s="221"/>
      <c r="BU179" s="221"/>
      <c r="BV179" s="221"/>
      <c r="BW179" s="221">
        <f>X179</f>
        <v>10</v>
      </c>
      <c r="BX179" s="221"/>
      <c r="BY179" s="221">
        <f>X179</f>
        <v>10</v>
      </c>
      <c r="BZ179" s="221">
        <f>X179</f>
        <v>10</v>
      </c>
      <c r="CA179" s="221"/>
      <c r="CB179" s="221"/>
      <c r="CC179" s="221"/>
      <c r="CD179" s="221"/>
      <c r="CE179" s="221"/>
      <c r="CF179" s="221">
        <f>X179</f>
        <v>10</v>
      </c>
      <c r="CG179" s="221"/>
      <c r="CH179" s="221"/>
      <c r="CI179" s="221"/>
      <c r="CJ179" s="221"/>
      <c r="CK179" s="221"/>
      <c r="CL179" s="221"/>
      <c r="CM179" s="221"/>
      <c r="CN179" s="221"/>
      <c r="CO179" s="221"/>
      <c r="CP179" s="221"/>
      <c r="CQ179" s="221"/>
      <c r="CR179" s="221"/>
      <c r="CS179" s="221"/>
      <c r="CT179" s="221"/>
      <c r="CU179" s="221"/>
      <c r="CV179" s="221"/>
      <c r="CW179" s="221">
        <f>X179</f>
        <v>10</v>
      </c>
      <c r="CX179" s="221"/>
      <c r="CY179" s="221"/>
      <c r="CZ179" s="221"/>
      <c r="DA179" s="221"/>
      <c r="DB179" s="221"/>
      <c r="DC179" s="221"/>
      <c r="DD179" s="221"/>
      <c r="DE179" s="221">
        <f>X179</f>
        <v>10</v>
      </c>
      <c r="DF179" s="221">
        <f>X179</f>
        <v>10</v>
      </c>
      <c r="DG179" s="221">
        <f>X179</f>
        <v>10</v>
      </c>
      <c r="DH179" s="221"/>
      <c r="DI179" s="221"/>
      <c r="DJ179" s="221"/>
      <c r="DK179" s="221"/>
      <c r="DL179" s="221"/>
      <c r="DM179" s="221"/>
      <c r="DN179" s="221"/>
      <c r="DO179" s="221"/>
      <c r="DP179" s="221">
        <f>X179</f>
        <v>10</v>
      </c>
      <c r="DQ179" s="221"/>
      <c r="DR179" s="221"/>
      <c r="DS179" s="221">
        <f>X179</f>
        <v>10</v>
      </c>
      <c r="DT179" s="221">
        <f>X179</f>
        <v>10</v>
      </c>
      <c r="DU179" s="221"/>
      <c r="DV179" s="221">
        <f>X179</f>
        <v>10</v>
      </c>
      <c r="DW179" s="221"/>
      <c r="DX179" s="221"/>
      <c r="DY179" s="221"/>
      <c r="DZ179" s="221"/>
      <c r="EA179" s="221"/>
      <c r="EB179" s="221"/>
      <c r="EC179" s="221">
        <f>X179</f>
        <v>10</v>
      </c>
      <c r="ED179" s="221"/>
      <c r="EE179" s="221"/>
      <c r="EF179" s="221"/>
      <c r="EG179" s="221"/>
      <c r="EH179" s="221"/>
      <c r="EI179" s="221"/>
      <c r="EJ179" s="221">
        <f>X179</f>
        <v>10</v>
      </c>
      <c r="EK179" s="221"/>
      <c r="EL179" s="221"/>
      <c r="EM179" s="221"/>
      <c r="EN179" s="221"/>
      <c r="EO179" s="221">
        <f>X179</f>
        <v>10</v>
      </c>
      <c r="EP179" s="221">
        <f>X179</f>
        <v>10</v>
      </c>
      <c r="EQ179" s="221"/>
      <c r="ER179" s="221"/>
      <c r="ES179" s="221"/>
      <c r="ET179" s="221"/>
      <c r="EU179" s="221"/>
      <c r="EV179" s="221"/>
      <c r="EW179" s="221">
        <f>X179</f>
        <v>10</v>
      </c>
      <c r="EX179" s="221"/>
      <c r="EY179" s="221"/>
      <c r="EZ179" s="221"/>
      <c r="FA179" s="221"/>
      <c r="FB179" s="221"/>
      <c r="FC179" s="228"/>
    </row>
    <row r="180" spans="1:159" s="229" customFormat="1" ht="12.75" customHeight="1">
      <c r="A180" s="156">
        <v>170</v>
      </c>
      <c r="B180" s="157">
        <v>8</v>
      </c>
      <c r="C180" s="158" t="s">
        <v>424</v>
      </c>
      <c r="D180" s="226" t="s">
        <v>425</v>
      </c>
      <c r="E180" s="160">
        <v>2</v>
      </c>
      <c r="F180" s="160">
        <v>1</v>
      </c>
      <c r="G180" s="161">
        <v>0</v>
      </c>
      <c r="H180" s="162">
        <v>0</v>
      </c>
      <c r="I180" s="163" t="s">
        <v>3</v>
      </c>
      <c r="J180" s="164"/>
      <c r="K180" s="165">
        <v>34.2</v>
      </c>
      <c r="L180" s="166"/>
      <c r="M180" s="166"/>
      <c r="N180" s="165">
        <v>470</v>
      </c>
      <c r="O180" s="165"/>
      <c r="P180" s="165"/>
      <c r="Q180" s="167"/>
      <c r="R180" s="167"/>
      <c r="S180" s="168">
        <v>60.7</v>
      </c>
      <c r="T180" s="167">
        <v>1</v>
      </c>
      <c r="U180" s="167"/>
      <c r="V180" s="168">
        <v>60.7</v>
      </c>
      <c r="W180" s="169">
        <v>10</v>
      </c>
      <c r="X180" s="170">
        <v>70.7</v>
      </c>
      <c r="Y180" s="169"/>
      <c r="Z180" s="169"/>
      <c r="AA180" s="169"/>
      <c r="AB180" s="171"/>
      <c r="AC180" s="172"/>
      <c r="AD180" s="169">
        <v>2</v>
      </c>
      <c r="AE180" s="169">
        <v>5</v>
      </c>
      <c r="AF180" s="169">
        <v>71</v>
      </c>
      <c r="AG180" s="169" t="s">
        <v>179</v>
      </c>
      <c r="AH180" s="173">
        <v>6</v>
      </c>
      <c r="AI180" s="227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1"/>
      <c r="BE180" s="221"/>
      <c r="BF180" s="221"/>
      <c r="BG180" s="221"/>
      <c r="BH180" s="221"/>
      <c r="BI180" s="221"/>
      <c r="BJ180" s="221"/>
      <c r="BK180" s="221"/>
      <c r="BL180" s="221"/>
      <c r="BM180" s="221"/>
      <c r="BN180" s="221"/>
      <c r="BO180" s="221"/>
      <c r="BP180" s="221"/>
      <c r="BQ180" s="221"/>
      <c r="BR180" s="221"/>
      <c r="BS180" s="221"/>
      <c r="BT180" s="221"/>
      <c r="BU180" s="221"/>
      <c r="BV180" s="221"/>
      <c r="BW180" s="221"/>
      <c r="BX180" s="221"/>
      <c r="BY180" s="221"/>
      <c r="BZ180" s="221"/>
      <c r="CA180" s="221"/>
      <c r="CB180" s="221"/>
      <c r="CC180" s="221"/>
      <c r="CD180" s="221"/>
      <c r="CE180" s="221"/>
      <c r="CF180" s="221"/>
      <c r="CG180" s="221"/>
      <c r="CH180" s="221"/>
      <c r="CI180" s="221"/>
      <c r="CJ180" s="221">
        <f>X180+AH180</f>
        <v>76.7</v>
      </c>
      <c r="CK180" s="221"/>
      <c r="CL180" s="221"/>
      <c r="CM180" s="221"/>
      <c r="CN180" s="221"/>
      <c r="CO180" s="221"/>
      <c r="CP180" s="221"/>
      <c r="CQ180" s="221"/>
      <c r="CR180" s="221">
        <f>X180</f>
        <v>70.7</v>
      </c>
      <c r="CS180" s="221"/>
      <c r="CT180" s="221"/>
      <c r="CU180" s="221"/>
      <c r="CV180" s="221"/>
      <c r="CW180" s="221"/>
      <c r="CX180" s="221"/>
      <c r="CY180" s="221"/>
      <c r="CZ180" s="221"/>
      <c r="DA180" s="221"/>
      <c r="DB180" s="221"/>
      <c r="DC180" s="221"/>
      <c r="DD180" s="221"/>
      <c r="DE180" s="221"/>
      <c r="DF180" s="221"/>
      <c r="DG180" s="221"/>
      <c r="DH180" s="221"/>
      <c r="DI180" s="221"/>
      <c r="DJ180" s="221"/>
      <c r="DK180" s="221"/>
      <c r="DL180" s="221"/>
      <c r="DM180" s="221"/>
      <c r="DN180" s="221"/>
      <c r="DO180" s="221"/>
      <c r="DP180" s="221"/>
      <c r="DQ180" s="221"/>
      <c r="DR180" s="221"/>
      <c r="DS180" s="221"/>
      <c r="DT180" s="221"/>
      <c r="DU180" s="221"/>
      <c r="DV180" s="221"/>
      <c r="DW180" s="221"/>
      <c r="DX180" s="221"/>
      <c r="DY180" s="221"/>
      <c r="DZ180" s="221"/>
      <c r="EA180" s="221"/>
      <c r="EB180" s="221"/>
      <c r="EC180" s="221"/>
      <c r="ED180" s="221"/>
      <c r="EE180" s="221"/>
      <c r="EF180" s="221"/>
      <c r="EG180" s="221"/>
      <c r="EH180" s="221"/>
      <c r="EI180" s="221"/>
      <c r="EJ180" s="221"/>
      <c r="EK180" s="221"/>
      <c r="EL180" s="221"/>
      <c r="EM180" s="221"/>
      <c r="EN180" s="221"/>
      <c r="EO180" s="221"/>
      <c r="EP180" s="221"/>
      <c r="EQ180" s="221"/>
      <c r="ER180" s="221"/>
      <c r="ES180" s="221"/>
      <c r="ET180" s="221"/>
      <c r="EU180" s="221"/>
      <c r="EV180" s="221"/>
      <c r="EW180" s="221"/>
      <c r="EX180" s="221"/>
      <c r="EY180" s="221"/>
      <c r="EZ180" s="221"/>
      <c r="FA180" s="221"/>
      <c r="FB180" s="221"/>
      <c r="FC180" s="228"/>
    </row>
    <row r="181" spans="1:159" s="229" customFormat="1" ht="12.75" customHeight="1">
      <c r="A181" s="156">
        <v>171</v>
      </c>
      <c r="B181" s="157">
        <v>8</v>
      </c>
      <c r="C181" s="158" t="s">
        <v>192</v>
      </c>
      <c r="D181" s="226" t="s">
        <v>426</v>
      </c>
      <c r="E181" s="160">
        <v>1</v>
      </c>
      <c r="F181" s="160">
        <v>1</v>
      </c>
      <c r="G181" s="161">
        <v>1</v>
      </c>
      <c r="H181" s="162">
        <v>0</v>
      </c>
      <c r="I181" s="163" t="s">
        <v>3</v>
      </c>
      <c r="J181" s="164" t="s">
        <v>6</v>
      </c>
      <c r="K181" s="165">
        <v>20.7</v>
      </c>
      <c r="L181" s="166"/>
      <c r="M181" s="166"/>
      <c r="N181" s="165">
        <v>890</v>
      </c>
      <c r="O181" s="165"/>
      <c r="P181" s="165"/>
      <c r="Q181" s="167"/>
      <c r="R181" s="167"/>
      <c r="S181" s="168">
        <v>48.85</v>
      </c>
      <c r="T181" s="167"/>
      <c r="U181" s="167">
        <v>1.2</v>
      </c>
      <c r="V181" s="168">
        <v>58.62</v>
      </c>
      <c r="W181" s="169">
        <v>10</v>
      </c>
      <c r="X181" s="170">
        <v>68.6</v>
      </c>
      <c r="Y181" s="169"/>
      <c r="Z181" s="169"/>
      <c r="AA181" s="169"/>
      <c r="AB181" s="171"/>
      <c r="AC181" s="172"/>
      <c r="AD181" s="169">
        <v>2</v>
      </c>
      <c r="AE181" s="169">
        <v>2</v>
      </c>
      <c r="AF181" s="169">
        <v>48</v>
      </c>
      <c r="AG181" s="169" t="s">
        <v>167</v>
      </c>
      <c r="AH181" s="173">
        <v>5</v>
      </c>
      <c r="AI181" s="227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1"/>
      <c r="BE181" s="221"/>
      <c r="BF181" s="221"/>
      <c r="BG181" s="221"/>
      <c r="BH181" s="221"/>
      <c r="BI181" s="221"/>
      <c r="BJ181" s="221"/>
      <c r="BK181" s="221"/>
      <c r="BL181" s="221"/>
      <c r="BM181" s="221"/>
      <c r="BN181" s="221"/>
      <c r="BO181" s="221"/>
      <c r="BP181" s="221"/>
      <c r="BQ181" s="221"/>
      <c r="BR181" s="221"/>
      <c r="BS181" s="221"/>
      <c r="BT181" s="221"/>
      <c r="BU181" s="221"/>
      <c r="BV181" s="221"/>
      <c r="BW181" s="221"/>
      <c r="BX181" s="221"/>
      <c r="BY181" s="221"/>
      <c r="BZ181" s="221"/>
      <c r="CA181" s="221"/>
      <c r="CB181" s="221"/>
      <c r="CC181" s="221"/>
      <c r="CD181" s="221"/>
      <c r="CE181" s="221"/>
      <c r="CF181" s="221"/>
      <c r="CG181" s="221"/>
      <c r="CH181" s="221"/>
      <c r="CI181" s="221"/>
      <c r="CJ181" s="221"/>
      <c r="CK181" s="221"/>
      <c r="CL181" s="221"/>
      <c r="CM181" s="221"/>
      <c r="CN181" s="221"/>
      <c r="CO181" s="221"/>
      <c r="CP181" s="221"/>
      <c r="CQ181" s="221"/>
      <c r="CR181" s="221"/>
      <c r="CS181" s="221"/>
      <c r="CT181" s="221"/>
      <c r="CU181" s="221"/>
      <c r="CV181" s="221"/>
      <c r="CW181" s="221"/>
      <c r="CX181" s="221"/>
      <c r="CY181" s="221"/>
      <c r="CZ181" s="221"/>
      <c r="DA181" s="221"/>
      <c r="DB181" s="221"/>
      <c r="DC181" s="221"/>
      <c r="DD181" s="221"/>
      <c r="DE181" s="221"/>
      <c r="DF181" s="221"/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>
        <f>X181+AH181</f>
        <v>73.6</v>
      </c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>
        <f>X181</f>
        <v>68.6</v>
      </c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8"/>
    </row>
    <row r="182" spans="1:159" s="130" customFormat="1" ht="12.75" customHeight="1">
      <c r="A182" s="156">
        <v>172</v>
      </c>
      <c r="B182" s="157">
        <v>8</v>
      </c>
      <c r="C182" s="158" t="s">
        <v>282</v>
      </c>
      <c r="D182" s="159" t="s">
        <v>377</v>
      </c>
      <c r="E182" s="160">
        <v>1</v>
      </c>
      <c r="F182" s="160">
        <v>1</v>
      </c>
      <c r="G182" s="161">
        <v>0</v>
      </c>
      <c r="H182" s="162">
        <v>0</v>
      </c>
      <c r="I182" s="163" t="s">
        <v>3</v>
      </c>
      <c r="J182" s="164"/>
      <c r="K182" s="165">
        <v>18</v>
      </c>
      <c r="L182" s="166"/>
      <c r="M182" s="166"/>
      <c r="N182" s="165">
        <v>600</v>
      </c>
      <c r="O182" s="165"/>
      <c r="P182" s="165"/>
      <c r="Q182" s="167"/>
      <c r="R182" s="167"/>
      <c r="S182" s="168">
        <v>39</v>
      </c>
      <c r="T182" s="167">
        <v>1</v>
      </c>
      <c r="U182" s="167"/>
      <c r="V182" s="168">
        <v>39</v>
      </c>
      <c r="W182" s="169"/>
      <c r="X182" s="170">
        <v>39</v>
      </c>
      <c r="Y182" s="169"/>
      <c r="Z182" s="169"/>
      <c r="AA182" s="169"/>
      <c r="AB182" s="171"/>
      <c r="AC182" s="172"/>
      <c r="AD182" s="169">
        <v>1</v>
      </c>
      <c r="AE182" s="169">
        <v>2</v>
      </c>
      <c r="AF182" s="169">
        <v>39</v>
      </c>
      <c r="AG182" s="169" t="s">
        <v>151</v>
      </c>
      <c r="AH182" s="173">
        <v>0</v>
      </c>
      <c r="AI182" s="227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1"/>
      <c r="BE182" s="221"/>
      <c r="BF182" s="221"/>
      <c r="BG182" s="221"/>
      <c r="BH182" s="221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21"/>
      <c r="BT182" s="221"/>
      <c r="BU182" s="221"/>
      <c r="BV182" s="221"/>
      <c r="BW182" s="221"/>
      <c r="BX182" s="221"/>
      <c r="BY182" s="221"/>
      <c r="BZ182" s="221"/>
      <c r="CA182" s="221"/>
      <c r="CB182" s="221"/>
      <c r="CC182" s="221"/>
      <c r="CD182" s="221"/>
      <c r="CE182" s="221"/>
      <c r="CF182" s="221"/>
      <c r="CG182" s="221"/>
      <c r="CH182" s="221"/>
      <c r="CI182" s="221"/>
      <c r="CJ182" s="221"/>
      <c r="CK182" s="221"/>
      <c r="CL182" s="221"/>
      <c r="CM182" s="221"/>
      <c r="CN182" s="221"/>
      <c r="CO182" s="221"/>
      <c r="CP182" s="221"/>
      <c r="CQ182" s="221">
        <f>X182</f>
        <v>39</v>
      </c>
      <c r="CR182" s="221"/>
      <c r="CS182" s="221"/>
      <c r="CT182" s="221"/>
      <c r="CU182" s="221"/>
      <c r="CV182" s="221"/>
      <c r="CW182" s="221"/>
      <c r="CX182" s="221"/>
      <c r="CY182" s="221"/>
      <c r="CZ182" s="221"/>
      <c r="DA182" s="221"/>
      <c r="DB182" s="221"/>
      <c r="DC182" s="221"/>
      <c r="DD182" s="221"/>
      <c r="DE182" s="221"/>
      <c r="DF182" s="221"/>
      <c r="DG182" s="221"/>
      <c r="DH182" s="221"/>
      <c r="DI182" s="221"/>
      <c r="DJ182" s="221"/>
      <c r="DK182" s="221"/>
      <c r="DL182" s="221"/>
      <c r="DM182" s="221"/>
      <c r="DN182" s="221"/>
      <c r="DO182" s="221"/>
      <c r="DP182" s="221"/>
      <c r="DQ182" s="221"/>
      <c r="DR182" s="221"/>
      <c r="DS182" s="221"/>
      <c r="DT182" s="221"/>
      <c r="DU182" s="221"/>
      <c r="DV182" s="221"/>
      <c r="DW182" s="221"/>
      <c r="DX182" s="221"/>
      <c r="DY182" s="221"/>
      <c r="DZ182" s="221"/>
      <c r="EA182" s="221"/>
      <c r="EB182" s="221"/>
      <c r="EC182" s="221"/>
      <c r="ED182" s="221"/>
      <c r="EE182" s="221"/>
      <c r="EF182" s="221"/>
      <c r="EG182" s="221"/>
      <c r="EH182" s="221"/>
      <c r="EI182" s="221"/>
      <c r="EJ182" s="221"/>
      <c r="EK182" s="221"/>
      <c r="EL182" s="221"/>
      <c r="EM182" s="221"/>
      <c r="EN182" s="221"/>
      <c r="EO182" s="221"/>
      <c r="EP182" s="221"/>
      <c r="EQ182" s="221"/>
      <c r="ER182" s="221"/>
      <c r="ES182" s="221"/>
      <c r="ET182" s="221"/>
      <c r="EU182" s="221"/>
      <c r="EV182" s="221"/>
      <c r="EW182" s="221"/>
      <c r="EX182" s="221"/>
      <c r="EY182" s="221"/>
      <c r="EZ182" s="221"/>
      <c r="FA182" s="221"/>
      <c r="FB182" s="221"/>
      <c r="FC182" s="228"/>
    </row>
    <row r="183" spans="1:159" s="229" customFormat="1" ht="12.75" customHeight="1">
      <c r="A183" s="156">
        <v>173</v>
      </c>
      <c r="B183" s="157">
        <v>8</v>
      </c>
      <c r="C183" s="158" t="s">
        <v>282</v>
      </c>
      <c r="D183" s="226" t="s">
        <v>475</v>
      </c>
      <c r="E183" s="160">
        <v>1</v>
      </c>
      <c r="F183" s="160">
        <v>1</v>
      </c>
      <c r="G183" s="161">
        <v>0</v>
      </c>
      <c r="H183" s="162">
        <v>0</v>
      </c>
      <c r="I183" s="163" t="s">
        <v>3</v>
      </c>
      <c r="J183" s="164"/>
      <c r="K183" s="165">
        <v>19</v>
      </c>
      <c r="L183" s="166"/>
      <c r="M183" s="166"/>
      <c r="N183" s="165">
        <v>547</v>
      </c>
      <c r="O183" s="165"/>
      <c r="P183" s="165"/>
      <c r="Q183" s="167"/>
      <c r="R183" s="167"/>
      <c r="S183" s="168">
        <v>39.44</v>
      </c>
      <c r="T183" s="167">
        <v>1</v>
      </c>
      <c r="U183" s="167"/>
      <c r="V183" s="168">
        <v>39.44</v>
      </c>
      <c r="W183" s="169"/>
      <c r="X183" s="170">
        <v>39.4</v>
      </c>
      <c r="Y183" s="169"/>
      <c r="Z183" s="169"/>
      <c r="AA183" s="169"/>
      <c r="AB183" s="171"/>
      <c r="AC183" s="172"/>
      <c r="AD183" s="169">
        <v>1</v>
      </c>
      <c r="AE183" s="169">
        <v>1</v>
      </c>
      <c r="AF183" s="169">
        <v>39</v>
      </c>
      <c r="AG183" s="169" t="s">
        <v>242</v>
      </c>
      <c r="AH183" s="173">
        <v>0</v>
      </c>
      <c r="AI183" s="227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1"/>
      <c r="BE183" s="221"/>
      <c r="BF183" s="221"/>
      <c r="BG183" s="221"/>
      <c r="BH183" s="221"/>
      <c r="BI183" s="221"/>
      <c r="BJ183" s="221"/>
      <c r="BK183" s="221"/>
      <c r="BL183" s="221"/>
      <c r="BM183" s="221"/>
      <c r="BN183" s="221"/>
      <c r="BO183" s="221"/>
      <c r="BP183" s="221"/>
      <c r="BQ183" s="221"/>
      <c r="BR183" s="221"/>
      <c r="BS183" s="221"/>
      <c r="BT183" s="221"/>
      <c r="BU183" s="221"/>
      <c r="BV183" s="221"/>
      <c r="BW183" s="221"/>
      <c r="BX183" s="221"/>
      <c r="BY183" s="221"/>
      <c r="BZ183" s="221"/>
      <c r="CA183" s="221"/>
      <c r="CB183" s="221"/>
      <c r="CC183" s="221"/>
      <c r="CD183" s="221"/>
      <c r="CE183" s="221"/>
      <c r="CF183" s="221"/>
      <c r="CG183" s="221"/>
      <c r="CH183" s="221"/>
      <c r="CI183" s="221"/>
      <c r="CJ183" s="221"/>
      <c r="CK183" s="221"/>
      <c r="CL183" s="221"/>
      <c r="CM183" s="221"/>
      <c r="CN183" s="221"/>
      <c r="CO183" s="221"/>
      <c r="CP183" s="221"/>
      <c r="CQ183" s="221"/>
      <c r="CR183" s="221"/>
      <c r="CS183" s="221"/>
      <c r="CT183" s="221"/>
      <c r="CU183" s="221"/>
      <c r="CV183" s="221"/>
      <c r="CW183" s="221"/>
      <c r="CX183" s="221"/>
      <c r="CY183" s="221"/>
      <c r="CZ183" s="221"/>
      <c r="DA183" s="221"/>
      <c r="DB183" s="221"/>
      <c r="DC183" s="221"/>
      <c r="DD183" s="221"/>
      <c r="DE183" s="221"/>
      <c r="DF183" s="221"/>
      <c r="DG183" s="221"/>
      <c r="DH183" s="221"/>
      <c r="DI183" s="221"/>
      <c r="DJ183" s="221"/>
      <c r="DK183" s="221"/>
      <c r="DL183" s="221"/>
      <c r="DM183" s="221"/>
      <c r="DN183" s="221"/>
      <c r="DO183" s="221"/>
      <c r="DP183" s="221"/>
      <c r="DQ183" s="221"/>
      <c r="DR183" s="221"/>
      <c r="DS183" s="221"/>
      <c r="DT183" s="221"/>
      <c r="DU183" s="221"/>
      <c r="DV183" s="221"/>
      <c r="DW183" s="221"/>
      <c r="DX183" s="221"/>
      <c r="DY183" s="221"/>
      <c r="DZ183" s="221"/>
      <c r="EA183" s="221"/>
      <c r="EB183" s="221"/>
      <c r="EC183" s="221"/>
      <c r="ED183" s="221"/>
      <c r="EE183" s="221"/>
      <c r="EF183" s="221"/>
      <c r="EG183" s="221"/>
      <c r="EH183" s="221"/>
      <c r="EI183" s="221"/>
      <c r="EJ183" s="221"/>
      <c r="EK183" s="221"/>
      <c r="EL183" s="221"/>
      <c r="EM183" s="221"/>
      <c r="EN183" s="221"/>
      <c r="EO183" s="221"/>
      <c r="EP183" s="221"/>
      <c r="EQ183" s="221"/>
      <c r="ER183" s="221"/>
      <c r="ES183" s="221"/>
      <c r="ET183" s="221">
        <f>X183</f>
        <v>39.4</v>
      </c>
      <c r="EU183" s="221"/>
      <c r="EV183" s="221"/>
      <c r="EW183" s="221"/>
      <c r="EX183" s="221"/>
      <c r="EY183" s="221"/>
      <c r="EZ183" s="221"/>
      <c r="FA183" s="221"/>
      <c r="FB183" s="221"/>
      <c r="FC183" s="228"/>
    </row>
    <row r="184" spans="1:159" s="229" customFormat="1" ht="12.75" customHeight="1">
      <c r="A184" s="156">
        <v>174</v>
      </c>
      <c r="B184" s="157">
        <v>8</v>
      </c>
      <c r="C184" s="158" t="s">
        <v>270</v>
      </c>
      <c r="D184" s="226" t="s">
        <v>476</v>
      </c>
      <c r="E184" s="160">
        <v>1</v>
      </c>
      <c r="F184" s="160">
        <v>1</v>
      </c>
      <c r="G184" s="161">
        <v>0</v>
      </c>
      <c r="H184" s="162">
        <v>0</v>
      </c>
      <c r="I184" s="163" t="s">
        <v>3</v>
      </c>
      <c r="J184" s="164"/>
      <c r="K184" s="165">
        <v>17.5</v>
      </c>
      <c r="L184" s="166"/>
      <c r="M184" s="166"/>
      <c r="N184" s="165">
        <v>760</v>
      </c>
      <c r="O184" s="165"/>
      <c r="P184" s="165"/>
      <c r="Q184" s="167"/>
      <c r="R184" s="167"/>
      <c r="S184" s="168">
        <v>41.45</v>
      </c>
      <c r="T184" s="167">
        <v>1</v>
      </c>
      <c r="U184" s="167"/>
      <c r="V184" s="168">
        <v>41.45</v>
      </c>
      <c r="W184" s="169"/>
      <c r="X184" s="170">
        <v>41.5</v>
      </c>
      <c r="Y184" s="169"/>
      <c r="Z184" s="169"/>
      <c r="AA184" s="169"/>
      <c r="AB184" s="171"/>
      <c r="AC184" s="172"/>
      <c r="AD184" s="169">
        <v>1</v>
      </c>
      <c r="AE184" s="169">
        <v>1</v>
      </c>
      <c r="AF184" s="169">
        <v>42</v>
      </c>
      <c r="AG184" s="169" t="s">
        <v>242</v>
      </c>
      <c r="AH184" s="173">
        <v>0</v>
      </c>
      <c r="AI184" s="227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1"/>
      <c r="BE184" s="221"/>
      <c r="BF184" s="221"/>
      <c r="BG184" s="221"/>
      <c r="BH184" s="221"/>
      <c r="BI184" s="221"/>
      <c r="BJ184" s="221"/>
      <c r="BK184" s="221"/>
      <c r="BL184" s="221"/>
      <c r="BM184" s="221"/>
      <c r="BN184" s="221"/>
      <c r="BO184" s="221"/>
      <c r="BP184" s="221"/>
      <c r="BQ184" s="221"/>
      <c r="BR184" s="221"/>
      <c r="BS184" s="221"/>
      <c r="BT184" s="221"/>
      <c r="BU184" s="221"/>
      <c r="BV184" s="221"/>
      <c r="BW184" s="221"/>
      <c r="BX184" s="221"/>
      <c r="BY184" s="221"/>
      <c r="BZ184" s="221"/>
      <c r="CA184" s="221"/>
      <c r="CB184" s="221"/>
      <c r="CC184" s="221"/>
      <c r="CD184" s="221"/>
      <c r="CE184" s="221"/>
      <c r="CF184" s="221"/>
      <c r="CG184" s="221"/>
      <c r="CH184" s="221"/>
      <c r="CI184" s="221"/>
      <c r="CJ184" s="221"/>
      <c r="CK184" s="221"/>
      <c r="CL184" s="221"/>
      <c r="CM184" s="221"/>
      <c r="CN184" s="221"/>
      <c r="CO184" s="221"/>
      <c r="CP184" s="221"/>
      <c r="CQ184" s="221"/>
      <c r="CR184" s="221"/>
      <c r="CS184" s="221"/>
      <c r="CT184" s="221"/>
      <c r="CU184" s="221"/>
      <c r="CV184" s="221"/>
      <c r="CW184" s="221"/>
      <c r="CX184" s="221"/>
      <c r="CY184" s="221"/>
      <c r="CZ184" s="221"/>
      <c r="DA184" s="221"/>
      <c r="DB184" s="221"/>
      <c r="DC184" s="221"/>
      <c r="DD184" s="221"/>
      <c r="DE184" s="221"/>
      <c r="DF184" s="221"/>
      <c r="DG184" s="221"/>
      <c r="DH184" s="221"/>
      <c r="DI184" s="221"/>
      <c r="DJ184" s="221"/>
      <c r="DK184" s="221"/>
      <c r="DL184" s="221"/>
      <c r="DM184" s="221"/>
      <c r="DN184" s="221"/>
      <c r="DO184" s="221"/>
      <c r="DP184" s="221"/>
      <c r="DQ184" s="221"/>
      <c r="DR184" s="221"/>
      <c r="DS184" s="221"/>
      <c r="DT184" s="221"/>
      <c r="DU184" s="221"/>
      <c r="DV184" s="221"/>
      <c r="DW184" s="221"/>
      <c r="DX184" s="221"/>
      <c r="DY184" s="221"/>
      <c r="DZ184" s="221"/>
      <c r="EA184" s="221"/>
      <c r="EB184" s="221"/>
      <c r="EC184" s="221"/>
      <c r="ED184" s="221"/>
      <c r="EE184" s="221"/>
      <c r="EF184" s="221"/>
      <c r="EG184" s="221"/>
      <c r="EH184" s="221"/>
      <c r="EI184" s="221"/>
      <c r="EJ184" s="221"/>
      <c r="EK184" s="221"/>
      <c r="EL184" s="221"/>
      <c r="EM184" s="221"/>
      <c r="EN184" s="221"/>
      <c r="EO184" s="221"/>
      <c r="EP184" s="221"/>
      <c r="EQ184" s="221"/>
      <c r="ER184" s="221"/>
      <c r="ES184" s="221"/>
      <c r="ET184" s="221">
        <f>X184</f>
        <v>41.5</v>
      </c>
      <c r="EU184" s="221"/>
      <c r="EV184" s="221"/>
      <c r="EW184" s="221"/>
      <c r="EX184" s="221"/>
      <c r="EY184" s="221"/>
      <c r="EZ184" s="221"/>
      <c r="FA184" s="221"/>
      <c r="FB184" s="221"/>
      <c r="FC184" s="228"/>
    </row>
    <row r="185" spans="1:159" s="229" customFormat="1" ht="12.75" customHeight="1">
      <c r="A185" s="156">
        <v>175</v>
      </c>
      <c r="B185" s="157">
        <v>8</v>
      </c>
      <c r="C185" s="158" t="s">
        <v>448</v>
      </c>
      <c r="D185" s="226" t="s">
        <v>477</v>
      </c>
      <c r="E185" s="160">
        <v>3</v>
      </c>
      <c r="F185" s="160">
        <v>1</v>
      </c>
      <c r="G185" s="161">
        <v>0</v>
      </c>
      <c r="H185" s="162">
        <v>0</v>
      </c>
      <c r="I185" s="163" t="s">
        <v>3</v>
      </c>
      <c r="J185" s="164"/>
      <c r="K185" s="165">
        <v>41</v>
      </c>
      <c r="L185" s="166"/>
      <c r="M185" s="166"/>
      <c r="N185" s="165">
        <v>400</v>
      </c>
      <c r="O185" s="165"/>
      <c r="P185" s="165"/>
      <c r="Q185" s="167"/>
      <c r="R185" s="167"/>
      <c r="S185" s="168">
        <v>69.5</v>
      </c>
      <c r="T185" s="167">
        <v>1</v>
      </c>
      <c r="U185" s="167"/>
      <c r="V185" s="168">
        <v>69.5</v>
      </c>
      <c r="W185" s="169">
        <v>50</v>
      </c>
      <c r="X185" s="170">
        <v>119.5</v>
      </c>
      <c r="Y185" s="169"/>
      <c r="Z185" s="169"/>
      <c r="AA185" s="169"/>
      <c r="AB185" s="171"/>
      <c r="AC185" s="172"/>
      <c r="AD185" s="169">
        <v>1</v>
      </c>
      <c r="AE185" s="169">
        <v>1</v>
      </c>
      <c r="AF185" s="169">
        <v>120</v>
      </c>
      <c r="AG185" s="169" t="s">
        <v>454</v>
      </c>
      <c r="AH185" s="173">
        <v>0</v>
      </c>
      <c r="AI185" s="227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1"/>
      <c r="BE185" s="221"/>
      <c r="BF185" s="221"/>
      <c r="BG185" s="221"/>
      <c r="BH185" s="221"/>
      <c r="BI185" s="221"/>
      <c r="BJ185" s="221"/>
      <c r="BK185" s="221"/>
      <c r="BL185" s="221"/>
      <c r="BM185" s="221"/>
      <c r="BN185" s="221"/>
      <c r="BO185" s="221"/>
      <c r="BP185" s="221"/>
      <c r="BQ185" s="221"/>
      <c r="BR185" s="221"/>
      <c r="BS185" s="221"/>
      <c r="BT185" s="221"/>
      <c r="BU185" s="221"/>
      <c r="BV185" s="221"/>
      <c r="BW185" s="221"/>
      <c r="BX185" s="221"/>
      <c r="BY185" s="221"/>
      <c r="BZ185" s="221"/>
      <c r="CA185" s="221"/>
      <c r="CB185" s="221"/>
      <c r="CC185" s="221"/>
      <c r="CD185" s="221"/>
      <c r="CE185" s="221"/>
      <c r="CF185" s="221"/>
      <c r="CG185" s="221"/>
      <c r="CH185" s="221"/>
      <c r="CI185" s="221"/>
      <c r="CJ185" s="221"/>
      <c r="CK185" s="221"/>
      <c r="CL185" s="221"/>
      <c r="CM185" s="221"/>
      <c r="CN185" s="221"/>
      <c r="CO185" s="221"/>
      <c r="CP185" s="221"/>
      <c r="CQ185" s="221"/>
      <c r="CR185" s="221"/>
      <c r="CS185" s="221"/>
      <c r="CT185" s="221"/>
      <c r="CU185" s="221"/>
      <c r="CV185" s="221"/>
      <c r="CW185" s="221"/>
      <c r="CX185" s="221"/>
      <c r="CY185" s="221"/>
      <c r="CZ185" s="221"/>
      <c r="DA185" s="221"/>
      <c r="DB185" s="221"/>
      <c r="DC185" s="221"/>
      <c r="DD185" s="221"/>
      <c r="DE185" s="221"/>
      <c r="DF185" s="221"/>
      <c r="DG185" s="221"/>
      <c r="DH185" s="221"/>
      <c r="DI185" s="221"/>
      <c r="DJ185" s="221"/>
      <c r="DK185" s="221"/>
      <c r="DL185" s="221"/>
      <c r="DM185" s="221"/>
      <c r="DN185" s="221"/>
      <c r="DO185" s="221"/>
      <c r="DP185" s="221"/>
      <c r="DQ185" s="221"/>
      <c r="DR185" s="221"/>
      <c r="DS185" s="221"/>
      <c r="DT185" s="221"/>
      <c r="DU185" s="221"/>
      <c r="DV185" s="221"/>
      <c r="DW185" s="221"/>
      <c r="DX185" s="221"/>
      <c r="DY185" s="221"/>
      <c r="DZ185" s="221"/>
      <c r="EA185" s="221"/>
      <c r="EB185" s="221"/>
      <c r="EC185" s="221"/>
      <c r="ED185" s="221">
        <f>X185</f>
        <v>119.5</v>
      </c>
      <c r="EE185" s="221"/>
      <c r="EF185" s="221"/>
      <c r="EG185" s="221"/>
      <c r="EH185" s="221"/>
      <c r="EI185" s="221"/>
      <c r="EJ185" s="221"/>
      <c r="EK185" s="221"/>
      <c r="EL185" s="221"/>
      <c r="EM185" s="221"/>
      <c r="EN185" s="221"/>
      <c r="EO185" s="221"/>
      <c r="EP185" s="221"/>
      <c r="EQ185" s="221"/>
      <c r="ER185" s="221"/>
      <c r="ES185" s="221"/>
      <c r="ET185" s="221"/>
      <c r="EU185" s="221"/>
      <c r="EV185" s="221"/>
      <c r="EW185" s="221"/>
      <c r="EX185" s="221"/>
      <c r="EY185" s="221"/>
      <c r="EZ185" s="221"/>
      <c r="FA185" s="221"/>
      <c r="FB185" s="221"/>
      <c r="FC185" s="228"/>
    </row>
    <row r="186" spans="1:159" s="229" customFormat="1" ht="12.75" customHeight="1">
      <c r="A186" s="156">
        <v>176</v>
      </c>
      <c r="B186" s="157">
        <v>8</v>
      </c>
      <c r="C186" s="158" t="s">
        <v>177</v>
      </c>
      <c r="D186" s="226" t="s">
        <v>478</v>
      </c>
      <c r="E186" s="160">
        <v>1</v>
      </c>
      <c r="F186" s="160">
        <v>1</v>
      </c>
      <c r="G186" s="161">
        <v>0</v>
      </c>
      <c r="H186" s="162">
        <v>0</v>
      </c>
      <c r="I186" s="163" t="s">
        <v>3</v>
      </c>
      <c r="J186" s="164"/>
      <c r="K186" s="165">
        <v>13.6</v>
      </c>
      <c r="L186" s="166"/>
      <c r="M186" s="166"/>
      <c r="N186" s="165">
        <v>380</v>
      </c>
      <c r="O186" s="165"/>
      <c r="P186" s="165"/>
      <c r="Q186" s="167"/>
      <c r="R186" s="167"/>
      <c r="S186" s="168">
        <v>28</v>
      </c>
      <c r="T186" s="167">
        <v>1</v>
      </c>
      <c r="U186" s="167"/>
      <c r="V186" s="168">
        <v>28</v>
      </c>
      <c r="W186" s="169"/>
      <c r="X186" s="170">
        <v>28</v>
      </c>
      <c r="Y186" s="169"/>
      <c r="Z186" s="169"/>
      <c r="AA186" s="169"/>
      <c r="AB186" s="171"/>
      <c r="AC186" s="172"/>
      <c r="AD186" s="169">
        <v>1</v>
      </c>
      <c r="AE186" s="169">
        <v>1</v>
      </c>
      <c r="AF186" s="169">
        <v>28</v>
      </c>
      <c r="AG186" s="169" t="s">
        <v>242</v>
      </c>
      <c r="AH186" s="173">
        <v>0</v>
      </c>
      <c r="AI186" s="227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1"/>
      <c r="BE186" s="221"/>
      <c r="BF186" s="221"/>
      <c r="BG186" s="221"/>
      <c r="BH186" s="221"/>
      <c r="BI186" s="221"/>
      <c r="BJ186" s="221"/>
      <c r="BK186" s="221"/>
      <c r="BL186" s="221"/>
      <c r="BM186" s="221"/>
      <c r="BN186" s="221"/>
      <c r="BO186" s="221"/>
      <c r="BP186" s="221"/>
      <c r="BQ186" s="221"/>
      <c r="BR186" s="221"/>
      <c r="BS186" s="221"/>
      <c r="BT186" s="221"/>
      <c r="BU186" s="221"/>
      <c r="BV186" s="221"/>
      <c r="BW186" s="221"/>
      <c r="BX186" s="221"/>
      <c r="BY186" s="221"/>
      <c r="BZ186" s="221"/>
      <c r="CA186" s="221"/>
      <c r="CB186" s="221"/>
      <c r="CC186" s="221"/>
      <c r="CD186" s="221"/>
      <c r="CE186" s="221"/>
      <c r="CF186" s="221"/>
      <c r="CG186" s="221"/>
      <c r="CH186" s="221"/>
      <c r="CI186" s="221"/>
      <c r="CJ186" s="221"/>
      <c r="CK186" s="221"/>
      <c r="CL186" s="221"/>
      <c r="CM186" s="221"/>
      <c r="CN186" s="221"/>
      <c r="CO186" s="221"/>
      <c r="CP186" s="221"/>
      <c r="CQ186" s="221"/>
      <c r="CR186" s="221"/>
      <c r="CS186" s="221"/>
      <c r="CT186" s="221"/>
      <c r="CU186" s="221"/>
      <c r="CV186" s="221"/>
      <c r="CW186" s="221"/>
      <c r="CX186" s="221"/>
      <c r="CY186" s="221"/>
      <c r="CZ186" s="221"/>
      <c r="DA186" s="221"/>
      <c r="DB186" s="221"/>
      <c r="DC186" s="221"/>
      <c r="DD186" s="221"/>
      <c r="DE186" s="221"/>
      <c r="DF186" s="221"/>
      <c r="DG186" s="221"/>
      <c r="DH186" s="221"/>
      <c r="DI186" s="221"/>
      <c r="DJ186" s="221"/>
      <c r="DK186" s="221"/>
      <c r="DL186" s="221"/>
      <c r="DM186" s="221"/>
      <c r="DN186" s="221"/>
      <c r="DO186" s="221"/>
      <c r="DP186" s="221"/>
      <c r="DQ186" s="221"/>
      <c r="DR186" s="221"/>
      <c r="DS186" s="221"/>
      <c r="DT186" s="221"/>
      <c r="DU186" s="221"/>
      <c r="DV186" s="221"/>
      <c r="DW186" s="221"/>
      <c r="DX186" s="221"/>
      <c r="DY186" s="221"/>
      <c r="DZ186" s="221"/>
      <c r="EA186" s="221"/>
      <c r="EB186" s="221"/>
      <c r="EC186" s="221"/>
      <c r="ED186" s="221"/>
      <c r="EE186" s="221"/>
      <c r="EF186" s="221"/>
      <c r="EG186" s="221"/>
      <c r="EH186" s="221"/>
      <c r="EI186" s="221"/>
      <c r="EJ186" s="221"/>
      <c r="EK186" s="221"/>
      <c r="EL186" s="221"/>
      <c r="EM186" s="221"/>
      <c r="EN186" s="221"/>
      <c r="EO186" s="221"/>
      <c r="EP186" s="221"/>
      <c r="EQ186" s="221"/>
      <c r="ER186" s="221"/>
      <c r="ES186" s="221"/>
      <c r="ET186" s="221">
        <f>X186</f>
        <v>28</v>
      </c>
      <c r="EU186" s="221"/>
      <c r="EV186" s="221"/>
      <c r="EW186" s="221"/>
      <c r="EX186" s="221"/>
      <c r="EY186" s="221"/>
      <c r="EZ186" s="221"/>
      <c r="FA186" s="221"/>
      <c r="FB186" s="221"/>
      <c r="FC186" s="228"/>
    </row>
    <row r="187" spans="1:159" s="130" customFormat="1" ht="12.75" customHeight="1">
      <c r="A187" s="156">
        <v>177</v>
      </c>
      <c r="B187" s="157">
        <v>8</v>
      </c>
      <c r="C187" s="158" t="s">
        <v>349</v>
      </c>
      <c r="D187" s="159" t="s">
        <v>378</v>
      </c>
      <c r="E187" s="160">
        <v>1</v>
      </c>
      <c r="F187" s="160">
        <v>1</v>
      </c>
      <c r="G187" s="161">
        <v>0</v>
      </c>
      <c r="H187" s="162">
        <v>0</v>
      </c>
      <c r="I187" s="163" t="s">
        <v>3</v>
      </c>
      <c r="J187" s="164"/>
      <c r="K187" s="165">
        <v>21</v>
      </c>
      <c r="L187" s="166"/>
      <c r="M187" s="166"/>
      <c r="N187" s="165">
        <v>800</v>
      </c>
      <c r="O187" s="165"/>
      <c r="P187" s="165"/>
      <c r="Q187" s="167"/>
      <c r="R187" s="167"/>
      <c r="S187" s="168">
        <v>47.5</v>
      </c>
      <c r="T187" s="167">
        <v>1</v>
      </c>
      <c r="U187" s="167"/>
      <c r="V187" s="168">
        <v>47.5</v>
      </c>
      <c r="W187" s="169"/>
      <c r="X187" s="170">
        <v>47.5</v>
      </c>
      <c r="Y187" s="169"/>
      <c r="Z187" s="169"/>
      <c r="AA187" s="169"/>
      <c r="AB187" s="171"/>
      <c r="AC187" s="172"/>
      <c r="AD187" s="169">
        <v>1</v>
      </c>
      <c r="AE187" s="169">
        <v>2</v>
      </c>
      <c r="AF187" s="169">
        <v>48</v>
      </c>
      <c r="AG187" s="169" t="s">
        <v>151</v>
      </c>
      <c r="AH187" s="173">
        <v>0</v>
      </c>
      <c r="AI187" s="227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1"/>
      <c r="BE187" s="221"/>
      <c r="BF187" s="221"/>
      <c r="BG187" s="221"/>
      <c r="BH187" s="221"/>
      <c r="BI187" s="221"/>
      <c r="BJ187" s="221"/>
      <c r="BK187" s="221"/>
      <c r="BL187" s="221"/>
      <c r="BM187" s="221"/>
      <c r="BN187" s="221"/>
      <c r="BO187" s="221"/>
      <c r="BP187" s="221"/>
      <c r="BQ187" s="221"/>
      <c r="BR187" s="221"/>
      <c r="BS187" s="221"/>
      <c r="BT187" s="221"/>
      <c r="BU187" s="221"/>
      <c r="BV187" s="221"/>
      <c r="BW187" s="221"/>
      <c r="BX187" s="221"/>
      <c r="BY187" s="221"/>
      <c r="BZ187" s="221"/>
      <c r="CA187" s="221"/>
      <c r="CB187" s="221"/>
      <c r="CC187" s="221"/>
      <c r="CD187" s="221"/>
      <c r="CE187" s="221"/>
      <c r="CF187" s="221"/>
      <c r="CG187" s="221"/>
      <c r="CH187" s="221"/>
      <c r="CI187" s="221"/>
      <c r="CJ187" s="221"/>
      <c r="CK187" s="221"/>
      <c r="CL187" s="221"/>
      <c r="CM187" s="221"/>
      <c r="CN187" s="221"/>
      <c r="CO187" s="221"/>
      <c r="CP187" s="221"/>
      <c r="CQ187" s="221">
        <f>X187</f>
        <v>47.5</v>
      </c>
      <c r="CR187" s="221"/>
      <c r="CS187" s="221"/>
      <c r="CT187" s="221"/>
      <c r="CU187" s="221"/>
      <c r="CV187" s="221"/>
      <c r="CW187" s="221"/>
      <c r="CX187" s="221"/>
      <c r="CY187" s="221"/>
      <c r="CZ187" s="221"/>
      <c r="DA187" s="221"/>
      <c r="DB187" s="221"/>
      <c r="DC187" s="221"/>
      <c r="DD187" s="221"/>
      <c r="DE187" s="221"/>
      <c r="DF187" s="221"/>
      <c r="DG187" s="221"/>
      <c r="DH187" s="221"/>
      <c r="DI187" s="221"/>
      <c r="DJ187" s="221"/>
      <c r="DK187" s="221"/>
      <c r="DL187" s="221"/>
      <c r="DM187" s="221"/>
      <c r="DN187" s="221"/>
      <c r="DO187" s="221"/>
      <c r="DP187" s="221"/>
      <c r="DQ187" s="221"/>
      <c r="DR187" s="221"/>
      <c r="DS187" s="221"/>
      <c r="DT187" s="221"/>
      <c r="DU187" s="221"/>
      <c r="DV187" s="221"/>
      <c r="DW187" s="221"/>
      <c r="DX187" s="221"/>
      <c r="DY187" s="221"/>
      <c r="DZ187" s="221"/>
      <c r="EA187" s="221"/>
      <c r="EB187" s="221"/>
      <c r="EC187" s="221"/>
      <c r="ED187" s="221"/>
      <c r="EE187" s="221"/>
      <c r="EF187" s="221"/>
      <c r="EG187" s="221"/>
      <c r="EH187" s="221"/>
      <c r="EI187" s="221"/>
      <c r="EJ187" s="221"/>
      <c r="EK187" s="221"/>
      <c r="EL187" s="221"/>
      <c r="EM187" s="221"/>
      <c r="EN187" s="221"/>
      <c r="EO187" s="221"/>
      <c r="EP187" s="221"/>
      <c r="EQ187" s="221"/>
      <c r="ER187" s="221"/>
      <c r="ES187" s="221"/>
      <c r="ET187" s="221"/>
      <c r="EU187" s="221"/>
      <c r="EV187" s="221"/>
      <c r="EW187" s="221"/>
      <c r="EX187" s="221"/>
      <c r="EY187" s="221"/>
      <c r="EZ187" s="221"/>
      <c r="FA187" s="221"/>
      <c r="FB187" s="221"/>
      <c r="FC187" s="228"/>
    </row>
    <row r="188" spans="1:159" s="229" customFormat="1" ht="12.75" customHeight="1">
      <c r="A188" s="156">
        <v>178</v>
      </c>
      <c r="B188" s="157">
        <v>8</v>
      </c>
      <c r="C188" s="158" t="s">
        <v>188</v>
      </c>
      <c r="D188" s="226" t="s">
        <v>479</v>
      </c>
      <c r="E188" s="160">
        <v>1</v>
      </c>
      <c r="F188" s="160">
        <v>1</v>
      </c>
      <c r="G188" s="161">
        <v>0</v>
      </c>
      <c r="H188" s="162">
        <v>0</v>
      </c>
      <c r="I188" s="163" t="s">
        <v>3</v>
      </c>
      <c r="J188" s="164"/>
      <c r="K188" s="165">
        <v>14</v>
      </c>
      <c r="L188" s="166"/>
      <c r="M188" s="166"/>
      <c r="N188" s="165">
        <v>490</v>
      </c>
      <c r="O188" s="165"/>
      <c r="P188" s="165"/>
      <c r="Q188" s="167"/>
      <c r="R188" s="167"/>
      <c r="S188" s="168">
        <v>30.8</v>
      </c>
      <c r="T188" s="167">
        <v>1</v>
      </c>
      <c r="U188" s="167"/>
      <c r="V188" s="168">
        <v>30.8</v>
      </c>
      <c r="W188" s="169"/>
      <c r="X188" s="170">
        <v>30.8</v>
      </c>
      <c r="Y188" s="169"/>
      <c r="Z188" s="169"/>
      <c r="AA188" s="169"/>
      <c r="AB188" s="171"/>
      <c r="AC188" s="172"/>
      <c r="AD188" s="169">
        <v>1</v>
      </c>
      <c r="AE188" s="169">
        <v>1</v>
      </c>
      <c r="AF188" s="169">
        <v>31</v>
      </c>
      <c r="AG188" s="169" t="s">
        <v>242</v>
      </c>
      <c r="AH188" s="173">
        <v>0</v>
      </c>
      <c r="AI188" s="227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1"/>
      <c r="BE188" s="221"/>
      <c r="BF188" s="221"/>
      <c r="BG188" s="221"/>
      <c r="BH188" s="221"/>
      <c r="BI188" s="221"/>
      <c r="BJ188" s="221"/>
      <c r="BK188" s="221"/>
      <c r="BL188" s="221"/>
      <c r="BM188" s="221"/>
      <c r="BN188" s="221"/>
      <c r="BO188" s="221"/>
      <c r="BP188" s="221"/>
      <c r="BQ188" s="221"/>
      <c r="BR188" s="221"/>
      <c r="BS188" s="221"/>
      <c r="BT188" s="221"/>
      <c r="BU188" s="221"/>
      <c r="BV188" s="221"/>
      <c r="BW188" s="221"/>
      <c r="BX188" s="221"/>
      <c r="BY188" s="221"/>
      <c r="BZ188" s="221"/>
      <c r="CA188" s="221"/>
      <c r="CB188" s="221"/>
      <c r="CC188" s="221"/>
      <c r="CD188" s="221"/>
      <c r="CE188" s="221"/>
      <c r="CF188" s="221"/>
      <c r="CG188" s="221"/>
      <c r="CH188" s="221"/>
      <c r="CI188" s="221"/>
      <c r="CJ188" s="221"/>
      <c r="CK188" s="221"/>
      <c r="CL188" s="221"/>
      <c r="CM188" s="221"/>
      <c r="CN188" s="221"/>
      <c r="CO188" s="221"/>
      <c r="CP188" s="221"/>
      <c r="CQ188" s="221"/>
      <c r="CR188" s="221"/>
      <c r="CS188" s="221"/>
      <c r="CT188" s="221"/>
      <c r="CU188" s="221"/>
      <c r="CV188" s="221"/>
      <c r="CW188" s="221"/>
      <c r="CX188" s="221"/>
      <c r="CY188" s="221"/>
      <c r="CZ188" s="221"/>
      <c r="DA188" s="221"/>
      <c r="DB188" s="221"/>
      <c r="DC188" s="221"/>
      <c r="DD188" s="221"/>
      <c r="DE188" s="221"/>
      <c r="DF188" s="221"/>
      <c r="DG188" s="221"/>
      <c r="DH188" s="221"/>
      <c r="DI188" s="221"/>
      <c r="DJ188" s="221"/>
      <c r="DK188" s="221"/>
      <c r="DL188" s="221"/>
      <c r="DM188" s="221"/>
      <c r="DN188" s="221"/>
      <c r="DO188" s="221"/>
      <c r="DP188" s="221"/>
      <c r="DQ188" s="221"/>
      <c r="DR188" s="221"/>
      <c r="DS188" s="221"/>
      <c r="DT188" s="221"/>
      <c r="DU188" s="221"/>
      <c r="DV188" s="221"/>
      <c r="DW188" s="221"/>
      <c r="DX188" s="221"/>
      <c r="DY188" s="221"/>
      <c r="DZ188" s="221"/>
      <c r="EA188" s="221"/>
      <c r="EB188" s="221"/>
      <c r="EC188" s="221"/>
      <c r="ED188" s="221"/>
      <c r="EE188" s="221"/>
      <c r="EF188" s="221"/>
      <c r="EG188" s="221"/>
      <c r="EH188" s="221"/>
      <c r="EI188" s="221"/>
      <c r="EJ188" s="221"/>
      <c r="EK188" s="221"/>
      <c r="EL188" s="221"/>
      <c r="EM188" s="221"/>
      <c r="EN188" s="221"/>
      <c r="EO188" s="221"/>
      <c r="EP188" s="221"/>
      <c r="EQ188" s="221"/>
      <c r="ER188" s="221"/>
      <c r="ES188" s="221"/>
      <c r="ET188" s="221">
        <f>X188</f>
        <v>30.8</v>
      </c>
      <c r="EU188" s="221"/>
      <c r="EV188" s="221"/>
      <c r="EW188" s="221"/>
      <c r="EX188" s="221"/>
      <c r="EY188" s="221"/>
      <c r="EZ188" s="221"/>
      <c r="FA188" s="221"/>
      <c r="FB188" s="221"/>
      <c r="FC188" s="228"/>
    </row>
    <row r="189" spans="1:159" s="229" customFormat="1" ht="12.75" customHeight="1">
      <c r="A189" s="156">
        <v>179</v>
      </c>
      <c r="B189" s="157">
        <v>9</v>
      </c>
      <c r="C189" s="158" t="s">
        <v>64</v>
      </c>
      <c r="D189" s="226" t="s">
        <v>478</v>
      </c>
      <c r="E189" s="160">
        <v>1</v>
      </c>
      <c r="F189" s="160">
        <v>1</v>
      </c>
      <c r="G189" s="161">
        <v>0</v>
      </c>
      <c r="H189" s="162">
        <v>0</v>
      </c>
      <c r="I189" s="163" t="s">
        <v>3</v>
      </c>
      <c r="J189" s="164"/>
      <c r="K189" s="165">
        <v>13.6</v>
      </c>
      <c r="L189" s="166"/>
      <c r="M189" s="166"/>
      <c r="N189" s="165">
        <v>380</v>
      </c>
      <c r="O189" s="165"/>
      <c r="P189" s="165"/>
      <c r="Q189" s="167"/>
      <c r="R189" s="167"/>
      <c r="S189" s="168">
        <v>28</v>
      </c>
      <c r="T189" s="167">
        <v>1</v>
      </c>
      <c r="U189" s="167"/>
      <c r="V189" s="168">
        <v>28</v>
      </c>
      <c r="W189" s="169"/>
      <c r="X189" s="170">
        <v>28</v>
      </c>
      <c r="Y189" s="169"/>
      <c r="Z189" s="169"/>
      <c r="AA189" s="169"/>
      <c r="AB189" s="171"/>
      <c r="AC189" s="172"/>
      <c r="AD189" s="169">
        <v>1</v>
      </c>
      <c r="AE189" s="169">
        <v>1</v>
      </c>
      <c r="AF189" s="169">
        <v>28</v>
      </c>
      <c r="AG189" s="169" t="s">
        <v>242</v>
      </c>
      <c r="AH189" s="173">
        <v>0</v>
      </c>
      <c r="AI189" s="227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1"/>
      <c r="BE189" s="221"/>
      <c r="BF189" s="221"/>
      <c r="BG189" s="221"/>
      <c r="BH189" s="221"/>
      <c r="BI189" s="221"/>
      <c r="BJ189" s="221"/>
      <c r="BK189" s="221"/>
      <c r="BL189" s="221"/>
      <c r="BM189" s="221"/>
      <c r="BN189" s="221"/>
      <c r="BO189" s="221"/>
      <c r="BP189" s="221"/>
      <c r="BQ189" s="221"/>
      <c r="BR189" s="221"/>
      <c r="BS189" s="221"/>
      <c r="BT189" s="221"/>
      <c r="BU189" s="221"/>
      <c r="BV189" s="221"/>
      <c r="BW189" s="221"/>
      <c r="BX189" s="221"/>
      <c r="BY189" s="221"/>
      <c r="BZ189" s="221"/>
      <c r="CA189" s="221"/>
      <c r="CB189" s="221"/>
      <c r="CC189" s="221"/>
      <c r="CD189" s="221"/>
      <c r="CE189" s="221"/>
      <c r="CF189" s="221"/>
      <c r="CG189" s="221"/>
      <c r="CH189" s="221"/>
      <c r="CI189" s="221"/>
      <c r="CJ189" s="221"/>
      <c r="CK189" s="221"/>
      <c r="CL189" s="221"/>
      <c r="CM189" s="221"/>
      <c r="CN189" s="221"/>
      <c r="CO189" s="221"/>
      <c r="CP189" s="221"/>
      <c r="CQ189" s="221"/>
      <c r="CR189" s="221"/>
      <c r="CS189" s="221"/>
      <c r="CT189" s="221"/>
      <c r="CU189" s="221"/>
      <c r="CV189" s="221"/>
      <c r="CW189" s="221"/>
      <c r="CX189" s="221"/>
      <c r="CY189" s="221"/>
      <c r="CZ189" s="221"/>
      <c r="DA189" s="221"/>
      <c r="DB189" s="221"/>
      <c r="DC189" s="221"/>
      <c r="DD189" s="221"/>
      <c r="DE189" s="221"/>
      <c r="DF189" s="221"/>
      <c r="DG189" s="221"/>
      <c r="DH189" s="221"/>
      <c r="DI189" s="221"/>
      <c r="DJ189" s="221"/>
      <c r="DK189" s="221"/>
      <c r="DL189" s="221"/>
      <c r="DM189" s="221"/>
      <c r="DN189" s="221"/>
      <c r="DO189" s="221"/>
      <c r="DP189" s="221"/>
      <c r="DQ189" s="221"/>
      <c r="DR189" s="221"/>
      <c r="DS189" s="221"/>
      <c r="DT189" s="221"/>
      <c r="DU189" s="221"/>
      <c r="DV189" s="221"/>
      <c r="DW189" s="221"/>
      <c r="DX189" s="221"/>
      <c r="DY189" s="221"/>
      <c r="DZ189" s="221"/>
      <c r="EA189" s="221"/>
      <c r="EB189" s="221"/>
      <c r="EC189" s="221"/>
      <c r="ED189" s="221"/>
      <c r="EE189" s="221"/>
      <c r="EF189" s="221"/>
      <c r="EG189" s="221"/>
      <c r="EH189" s="221"/>
      <c r="EI189" s="221"/>
      <c r="EJ189" s="221"/>
      <c r="EK189" s="221"/>
      <c r="EL189" s="221"/>
      <c r="EM189" s="221"/>
      <c r="EN189" s="221"/>
      <c r="EO189" s="221"/>
      <c r="EP189" s="221"/>
      <c r="EQ189" s="221"/>
      <c r="ER189" s="221"/>
      <c r="ES189" s="221"/>
      <c r="ET189" s="221">
        <f>X189</f>
        <v>28</v>
      </c>
      <c r="EU189" s="221"/>
      <c r="EV189" s="221"/>
      <c r="EW189" s="221"/>
      <c r="EX189" s="221"/>
      <c r="EY189" s="221"/>
      <c r="EZ189" s="221"/>
      <c r="FA189" s="221"/>
      <c r="FB189" s="221"/>
      <c r="FC189" s="228"/>
    </row>
    <row r="190" spans="1:159" s="130" customFormat="1" ht="12.75" customHeight="1">
      <c r="A190" s="156">
        <v>180</v>
      </c>
      <c r="B190" s="157">
        <v>9</v>
      </c>
      <c r="C190" s="158" t="s">
        <v>379</v>
      </c>
      <c r="D190" s="159" t="s">
        <v>380</v>
      </c>
      <c r="E190" s="160">
        <v>5</v>
      </c>
      <c r="F190" s="160">
        <v>3</v>
      </c>
      <c r="G190" s="161">
        <v>1</v>
      </c>
      <c r="H190" s="162">
        <v>0</v>
      </c>
      <c r="I190" s="163" t="s">
        <v>15</v>
      </c>
      <c r="J190" s="164" t="s">
        <v>279</v>
      </c>
      <c r="K190" s="165">
        <v>506</v>
      </c>
      <c r="L190" s="166"/>
      <c r="M190" s="166"/>
      <c r="N190" s="165">
        <v>2820</v>
      </c>
      <c r="O190" s="165"/>
      <c r="P190" s="165"/>
      <c r="Q190" s="167"/>
      <c r="R190" s="167"/>
      <c r="S190" s="168">
        <v>309.4</v>
      </c>
      <c r="T190" s="167">
        <v>1</v>
      </c>
      <c r="U190" s="167"/>
      <c r="V190" s="168">
        <v>309.4</v>
      </c>
      <c r="W190" s="169">
        <v>10</v>
      </c>
      <c r="X190" s="170">
        <v>319.4</v>
      </c>
      <c r="Y190" s="169"/>
      <c r="Z190" s="169"/>
      <c r="AA190" s="169"/>
      <c r="AB190" s="171"/>
      <c r="AC190" s="172"/>
      <c r="AD190" s="169">
        <v>1</v>
      </c>
      <c r="AE190" s="169">
        <v>1</v>
      </c>
      <c r="AF190" s="169">
        <v>291</v>
      </c>
      <c r="AG190" s="169" t="s">
        <v>196</v>
      </c>
      <c r="AH190" s="173">
        <v>0</v>
      </c>
      <c r="AI190" s="227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1"/>
      <c r="BE190" s="221"/>
      <c r="BF190" s="221"/>
      <c r="BG190" s="221"/>
      <c r="BH190" s="221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21"/>
      <c r="BS190" s="221"/>
      <c r="BT190" s="221"/>
      <c r="BU190" s="221"/>
      <c r="BV190" s="221"/>
      <c r="BW190" s="221"/>
      <c r="BX190" s="221"/>
      <c r="BY190" s="221"/>
      <c r="BZ190" s="221"/>
      <c r="CA190" s="221"/>
      <c r="CB190" s="221"/>
      <c r="CC190" s="221"/>
      <c r="CD190" s="221"/>
      <c r="CE190" s="221"/>
      <c r="CF190" s="221"/>
      <c r="CG190" s="221"/>
      <c r="CH190" s="221">
        <f>X190</f>
        <v>319.4</v>
      </c>
      <c r="CI190" s="221"/>
      <c r="CJ190" s="221"/>
      <c r="CK190" s="221"/>
      <c r="CL190" s="221"/>
      <c r="CM190" s="221"/>
      <c r="CN190" s="221"/>
      <c r="CO190" s="221"/>
      <c r="CP190" s="221"/>
      <c r="CQ190" s="221"/>
      <c r="CR190" s="221"/>
      <c r="CS190" s="221"/>
      <c r="CT190" s="221"/>
      <c r="CU190" s="221"/>
      <c r="CV190" s="221"/>
      <c r="CW190" s="221"/>
      <c r="CX190" s="221"/>
      <c r="CY190" s="221"/>
      <c r="CZ190" s="221"/>
      <c r="DA190" s="221"/>
      <c r="DB190" s="221"/>
      <c r="DC190" s="221"/>
      <c r="DD190" s="221"/>
      <c r="DE190" s="221"/>
      <c r="DF190" s="221"/>
      <c r="DG190" s="221"/>
      <c r="DH190" s="221"/>
      <c r="DI190" s="221"/>
      <c r="DJ190" s="221"/>
      <c r="DK190" s="221"/>
      <c r="DL190" s="221"/>
      <c r="DM190" s="221"/>
      <c r="DN190" s="221"/>
      <c r="DO190" s="221"/>
      <c r="DP190" s="221"/>
      <c r="DQ190" s="221"/>
      <c r="DR190" s="221"/>
      <c r="DS190" s="221"/>
      <c r="DT190" s="221"/>
      <c r="DU190" s="221"/>
      <c r="DV190" s="221"/>
      <c r="DW190" s="221"/>
      <c r="DX190" s="221"/>
      <c r="DY190" s="221"/>
      <c r="DZ190" s="221"/>
      <c r="EA190" s="221"/>
      <c r="EB190" s="221"/>
      <c r="EC190" s="221"/>
      <c r="ED190" s="221"/>
      <c r="EE190" s="221"/>
      <c r="EF190" s="221"/>
      <c r="EG190" s="221"/>
      <c r="EH190" s="221"/>
      <c r="EI190" s="221"/>
      <c r="EJ190" s="221"/>
      <c r="EK190" s="221"/>
      <c r="EL190" s="221"/>
      <c r="EM190" s="221"/>
      <c r="EN190" s="221"/>
      <c r="EO190" s="221"/>
      <c r="EP190" s="221"/>
      <c r="EQ190" s="221"/>
      <c r="ER190" s="221"/>
      <c r="ES190" s="221"/>
      <c r="ET190" s="221"/>
      <c r="EU190" s="221"/>
      <c r="EV190" s="221"/>
      <c r="EW190" s="221"/>
      <c r="EX190" s="221"/>
      <c r="EY190" s="221"/>
      <c r="EZ190" s="221"/>
      <c r="FA190" s="221"/>
      <c r="FB190" s="221"/>
      <c r="FC190" s="228"/>
    </row>
    <row r="191" spans="1:159" s="229" customFormat="1" ht="12.75" customHeight="1">
      <c r="A191" s="156">
        <v>181</v>
      </c>
      <c r="B191" s="157">
        <v>9</v>
      </c>
      <c r="C191" s="158" t="s">
        <v>436</v>
      </c>
      <c r="D191" s="226" t="s">
        <v>438</v>
      </c>
      <c r="E191" s="160">
        <v>2</v>
      </c>
      <c r="F191" s="160">
        <v>3</v>
      </c>
      <c r="G191" s="161">
        <v>1</v>
      </c>
      <c r="H191" s="162">
        <v>0</v>
      </c>
      <c r="I191" s="163" t="s">
        <v>15</v>
      </c>
      <c r="J191" s="164" t="s">
        <v>279</v>
      </c>
      <c r="K191" s="165">
        <v>208</v>
      </c>
      <c r="L191" s="166"/>
      <c r="M191" s="166"/>
      <c r="N191" s="165">
        <v>400</v>
      </c>
      <c r="O191" s="165"/>
      <c r="P191" s="165"/>
      <c r="Q191" s="167"/>
      <c r="R191" s="167"/>
      <c r="S191" s="168">
        <v>112</v>
      </c>
      <c r="T191" s="167">
        <v>1</v>
      </c>
      <c r="U191" s="167"/>
      <c r="V191" s="168">
        <v>112</v>
      </c>
      <c r="W191" s="169">
        <v>4</v>
      </c>
      <c r="X191" s="170">
        <v>116</v>
      </c>
      <c r="Y191" s="169"/>
      <c r="Z191" s="169"/>
      <c r="AA191" s="169"/>
      <c r="AB191" s="171"/>
      <c r="AC191" s="172"/>
      <c r="AD191" s="169">
        <v>1</v>
      </c>
      <c r="AE191" s="169">
        <v>2</v>
      </c>
      <c r="AF191" s="169">
        <v>112</v>
      </c>
      <c r="AG191" s="169" t="s">
        <v>151</v>
      </c>
      <c r="AH191" s="173">
        <v>0</v>
      </c>
      <c r="AI191" s="227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1"/>
      <c r="BE191" s="221"/>
      <c r="BF191" s="221"/>
      <c r="BG191" s="221"/>
      <c r="BH191" s="221"/>
      <c r="BI191" s="221"/>
      <c r="BJ191" s="221"/>
      <c r="BK191" s="221"/>
      <c r="BL191" s="221"/>
      <c r="BM191" s="221"/>
      <c r="BN191" s="221"/>
      <c r="BO191" s="221"/>
      <c r="BP191" s="221"/>
      <c r="BQ191" s="221"/>
      <c r="BR191" s="221"/>
      <c r="BS191" s="221"/>
      <c r="BT191" s="221"/>
      <c r="BU191" s="221"/>
      <c r="BV191" s="221"/>
      <c r="BW191" s="221"/>
      <c r="BX191" s="221"/>
      <c r="BY191" s="221"/>
      <c r="BZ191" s="221"/>
      <c r="CA191" s="221"/>
      <c r="CB191" s="221"/>
      <c r="CC191" s="221"/>
      <c r="CD191" s="221"/>
      <c r="CE191" s="221"/>
      <c r="CF191" s="221"/>
      <c r="CG191" s="221"/>
      <c r="CH191" s="221"/>
      <c r="CI191" s="221"/>
      <c r="CJ191" s="221"/>
      <c r="CK191" s="221"/>
      <c r="CL191" s="221"/>
      <c r="CM191" s="221"/>
      <c r="CN191" s="221"/>
      <c r="CO191" s="221"/>
      <c r="CP191" s="221"/>
      <c r="CQ191" s="221">
        <f>X191</f>
        <v>116</v>
      </c>
      <c r="CR191" s="221"/>
      <c r="CS191" s="221"/>
      <c r="CT191" s="221"/>
      <c r="CU191" s="221"/>
      <c r="CV191" s="221"/>
      <c r="CW191" s="221"/>
      <c r="CX191" s="221"/>
      <c r="CY191" s="221"/>
      <c r="CZ191" s="221"/>
      <c r="DA191" s="221"/>
      <c r="DB191" s="221"/>
      <c r="DC191" s="221"/>
      <c r="DD191" s="221"/>
      <c r="DE191" s="221"/>
      <c r="DF191" s="221"/>
      <c r="DG191" s="221"/>
      <c r="DH191" s="221"/>
      <c r="DI191" s="221"/>
      <c r="DJ191" s="221"/>
      <c r="DK191" s="221"/>
      <c r="DL191" s="221"/>
      <c r="DM191" s="221"/>
      <c r="DN191" s="221"/>
      <c r="DO191" s="221"/>
      <c r="DP191" s="221"/>
      <c r="DQ191" s="221"/>
      <c r="DR191" s="221"/>
      <c r="DS191" s="221"/>
      <c r="DT191" s="221"/>
      <c r="DU191" s="221"/>
      <c r="DV191" s="221"/>
      <c r="DW191" s="221"/>
      <c r="DX191" s="221"/>
      <c r="DY191" s="221"/>
      <c r="DZ191" s="221"/>
      <c r="EA191" s="221"/>
      <c r="EB191" s="221"/>
      <c r="EC191" s="221"/>
      <c r="ED191" s="221"/>
      <c r="EE191" s="221"/>
      <c r="EF191" s="221"/>
      <c r="EG191" s="221"/>
      <c r="EH191" s="221"/>
      <c r="EI191" s="221"/>
      <c r="EJ191" s="221"/>
      <c r="EK191" s="221"/>
      <c r="EL191" s="221"/>
      <c r="EM191" s="221"/>
      <c r="EN191" s="221"/>
      <c r="EO191" s="221"/>
      <c r="EP191" s="221"/>
      <c r="EQ191" s="221"/>
      <c r="ER191" s="221"/>
      <c r="ES191" s="221"/>
      <c r="ET191" s="221"/>
      <c r="EU191" s="221"/>
      <c r="EV191" s="221"/>
      <c r="EW191" s="221"/>
      <c r="EX191" s="221"/>
      <c r="EY191" s="221"/>
      <c r="EZ191" s="221"/>
      <c r="FA191" s="221"/>
      <c r="FB191" s="221"/>
      <c r="FC191" s="228"/>
    </row>
    <row r="192" spans="1:159" s="130" customFormat="1" ht="12.75" customHeight="1">
      <c r="A192" s="156">
        <v>182</v>
      </c>
      <c r="B192" s="157">
        <v>9</v>
      </c>
      <c r="C192" s="158" t="s">
        <v>427</v>
      </c>
      <c r="D192" s="159" t="s">
        <v>428</v>
      </c>
      <c r="E192" s="160">
        <v>3</v>
      </c>
      <c r="F192" s="160">
        <v>3</v>
      </c>
      <c r="G192" s="161">
        <v>1</v>
      </c>
      <c r="H192" s="162">
        <v>0</v>
      </c>
      <c r="I192" s="163" t="s">
        <v>15</v>
      </c>
      <c r="J192" s="164" t="s">
        <v>279</v>
      </c>
      <c r="K192" s="165">
        <v>105</v>
      </c>
      <c r="L192" s="166"/>
      <c r="M192" s="166"/>
      <c r="N192" s="165">
        <v>1020</v>
      </c>
      <c r="O192" s="165"/>
      <c r="P192" s="165"/>
      <c r="Q192" s="167"/>
      <c r="R192" s="167"/>
      <c r="S192" s="168">
        <v>72.9</v>
      </c>
      <c r="T192" s="167">
        <v>1</v>
      </c>
      <c r="U192" s="167"/>
      <c r="V192" s="168">
        <v>72.9</v>
      </c>
      <c r="W192" s="169">
        <v>9</v>
      </c>
      <c r="X192" s="170">
        <v>81.9</v>
      </c>
      <c r="Y192" s="169"/>
      <c r="Z192" s="169"/>
      <c r="AA192" s="169"/>
      <c r="AB192" s="171"/>
      <c r="AC192" s="172"/>
      <c r="AD192" s="169">
        <v>11</v>
      </c>
      <c r="AE192" s="169">
        <v>16</v>
      </c>
      <c r="AF192" s="169">
        <v>100</v>
      </c>
      <c r="AG192" s="169" t="s">
        <v>429</v>
      </c>
      <c r="AH192" s="173">
        <v>15</v>
      </c>
      <c r="AI192" s="227"/>
      <c r="AJ192" s="220"/>
      <c r="AK192" s="220"/>
      <c r="AL192" s="220">
        <f>X192</f>
        <v>81.9</v>
      </c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1"/>
      <c r="BE192" s="221"/>
      <c r="BF192" s="221"/>
      <c r="BG192" s="221"/>
      <c r="BH192" s="221">
        <f>X192</f>
        <v>81.9</v>
      </c>
      <c r="BI192" s="221"/>
      <c r="BJ192" s="221"/>
      <c r="BK192" s="221">
        <f>X192</f>
        <v>81.9</v>
      </c>
      <c r="BL192" s="221">
        <f>X192</f>
        <v>81.9</v>
      </c>
      <c r="BM192" s="221"/>
      <c r="BN192" s="221"/>
      <c r="BO192" s="221"/>
      <c r="BP192" s="221"/>
      <c r="BQ192" s="221"/>
      <c r="BR192" s="221"/>
      <c r="BS192" s="221"/>
      <c r="BT192" s="221"/>
      <c r="BU192" s="221"/>
      <c r="BV192" s="221"/>
      <c r="BW192" s="221"/>
      <c r="BX192" s="221"/>
      <c r="BY192" s="221"/>
      <c r="BZ192" s="221"/>
      <c r="CA192" s="221"/>
      <c r="CB192" s="221"/>
      <c r="CC192" s="221"/>
      <c r="CD192" s="221"/>
      <c r="CE192" s="221"/>
      <c r="CF192" s="221"/>
      <c r="CG192" s="221"/>
      <c r="CH192" s="221"/>
      <c r="CI192" s="221"/>
      <c r="CJ192" s="221"/>
      <c r="CK192" s="221"/>
      <c r="CL192" s="221">
        <f>X192</f>
        <v>81.9</v>
      </c>
      <c r="CM192" s="221"/>
      <c r="CN192" s="221"/>
      <c r="CO192" s="221"/>
      <c r="CP192" s="221"/>
      <c r="CQ192" s="221"/>
      <c r="CR192" s="221"/>
      <c r="CS192" s="221"/>
      <c r="CT192" s="221">
        <f>X192</f>
        <v>81.9</v>
      </c>
      <c r="CU192" s="221">
        <f>X192+AH192</f>
        <v>96.9</v>
      </c>
      <c r="CV192" s="221"/>
      <c r="CW192" s="221"/>
      <c r="CX192" s="221"/>
      <c r="CY192" s="221"/>
      <c r="CZ192" s="221"/>
      <c r="DA192" s="221"/>
      <c r="DB192" s="221"/>
      <c r="DC192" s="221"/>
      <c r="DD192" s="221"/>
      <c r="DE192" s="221"/>
      <c r="DF192" s="221"/>
      <c r="DG192" s="221"/>
      <c r="DH192" s="221">
        <f>X192</f>
        <v>81.9</v>
      </c>
      <c r="DI192" s="221"/>
      <c r="DJ192" s="221"/>
      <c r="DK192" s="221"/>
      <c r="DL192" s="221"/>
      <c r="DM192" s="221"/>
      <c r="DN192" s="221"/>
      <c r="DO192" s="221"/>
      <c r="DP192" s="221"/>
      <c r="DQ192" s="221"/>
      <c r="DR192" s="221"/>
      <c r="DS192" s="221"/>
      <c r="DT192" s="221"/>
      <c r="DU192" s="221"/>
      <c r="DV192" s="221"/>
      <c r="DW192" s="221"/>
      <c r="DX192" s="221"/>
      <c r="DY192" s="221"/>
      <c r="DZ192" s="221"/>
      <c r="EA192" s="221"/>
      <c r="EB192" s="221"/>
      <c r="EC192" s="221"/>
      <c r="ED192" s="221"/>
      <c r="EE192" s="221"/>
      <c r="EF192" s="221"/>
      <c r="EG192" s="221">
        <f>X192</f>
        <v>81.9</v>
      </c>
      <c r="EH192" s="221"/>
      <c r="EI192" s="221">
        <f>X192+AH192</f>
        <v>96.9</v>
      </c>
      <c r="EJ192" s="221"/>
      <c r="EK192" s="221"/>
      <c r="EL192" s="221"/>
      <c r="EM192" s="221"/>
      <c r="EN192" s="221"/>
      <c r="EO192" s="221"/>
      <c r="EP192" s="221"/>
      <c r="EQ192" s="221"/>
      <c r="ER192" s="221"/>
      <c r="ES192" s="221"/>
      <c r="ET192" s="221"/>
      <c r="EU192" s="221"/>
      <c r="EV192" s="221"/>
      <c r="EW192" s="221">
        <f>X192</f>
        <v>81.9</v>
      </c>
      <c r="EX192" s="221"/>
      <c r="EY192" s="221"/>
      <c r="EZ192" s="221"/>
      <c r="FA192" s="221"/>
      <c r="FB192" s="221"/>
      <c r="FC192" s="228"/>
    </row>
    <row r="193" spans="1:159" s="130" customFormat="1" ht="12.75" customHeight="1">
      <c r="A193" s="156"/>
      <c r="B193" s="157"/>
      <c r="C193" s="158"/>
      <c r="D193" s="159"/>
      <c r="E193" s="160"/>
      <c r="F193" s="160">
        <v>3</v>
      </c>
      <c r="G193" s="161">
        <v>2</v>
      </c>
      <c r="H193" s="162">
        <v>0</v>
      </c>
      <c r="I193" s="163" t="s">
        <v>15</v>
      </c>
      <c r="J193" s="164" t="s">
        <v>335</v>
      </c>
      <c r="K193" s="165">
        <v>24</v>
      </c>
      <c r="L193" s="166"/>
      <c r="M193" s="166"/>
      <c r="N193" s="165">
        <v>240</v>
      </c>
      <c r="O193" s="165"/>
      <c r="P193" s="165"/>
      <c r="Q193" s="167"/>
      <c r="R193" s="167"/>
      <c r="S193" s="168">
        <v>28.8</v>
      </c>
      <c r="T193" s="167">
        <v>1</v>
      </c>
      <c r="U193" s="167"/>
      <c r="V193" s="168">
        <v>28.8</v>
      </c>
      <c r="W193" s="169"/>
      <c r="X193" s="170">
        <v>28.8</v>
      </c>
      <c r="Y193" s="169"/>
      <c r="Z193" s="169"/>
      <c r="AA193" s="169"/>
      <c r="AB193" s="171"/>
      <c r="AC193" s="172"/>
      <c r="AD193" s="169"/>
      <c r="AE193" s="169"/>
      <c r="AF193" s="169"/>
      <c r="AG193" s="169"/>
      <c r="AH193" s="173"/>
      <c r="AI193" s="227"/>
      <c r="AJ193" s="220"/>
      <c r="AK193" s="220"/>
      <c r="AL193" s="220">
        <f>X193</f>
        <v>28.8</v>
      </c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1"/>
      <c r="BE193" s="221"/>
      <c r="BF193" s="221"/>
      <c r="BG193" s="221"/>
      <c r="BH193" s="221">
        <f>X193</f>
        <v>28.8</v>
      </c>
      <c r="BI193" s="221"/>
      <c r="BJ193" s="221"/>
      <c r="BK193" s="221">
        <f>X193</f>
        <v>28.8</v>
      </c>
      <c r="BL193" s="221">
        <f>X193</f>
        <v>28.8</v>
      </c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>
        <f>X193</f>
        <v>28.8</v>
      </c>
      <c r="CM193" s="221"/>
      <c r="CN193" s="221"/>
      <c r="CO193" s="221"/>
      <c r="CP193" s="221"/>
      <c r="CQ193" s="221"/>
      <c r="CR193" s="221"/>
      <c r="CS193" s="221"/>
      <c r="CT193" s="221">
        <f>X193</f>
        <v>28.8</v>
      </c>
      <c r="CU193" s="221">
        <f>X193</f>
        <v>28.8</v>
      </c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/>
      <c r="DG193" s="221"/>
      <c r="DH193" s="221">
        <f>X193</f>
        <v>28.8</v>
      </c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>
        <f>X193</f>
        <v>28.8</v>
      </c>
      <c r="EH193" s="221"/>
      <c r="EI193" s="221">
        <f>X193</f>
        <v>28.8</v>
      </c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>
        <f>X193</f>
        <v>28.8</v>
      </c>
      <c r="EX193" s="221"/>
      <c r="EY193" s="221"/>
      <c r="EZ193" s="221"/>
      <c r="FA193" s="221"/>
      <c r="FB193" s="221"/>
      <c r="FC193" s="228"/>
    </row>
    <row r="194" spans="1:159" s="229" customFormat="1" ht="12.75" customHeight="1">
      <c r="A194" s="156">
        <v>183</v>
      </c>
      <c r="B194" s="157">
        <v>9</v>
      </c>
      <c r="C194" s="158" t="s">
        <v>449</v>
      </c>
      <c r="D194" s="226" t="s">
        <v>480</v>
      </c>
      <c r="E194" s="160">
        <v>16</v>
      </c>
      <c r="F194" s="160">
        <v>1</v>
      </c>
      <c r="G194" s="161">
        <v>0</v>
      </c>
      <c r="H194" s="162">
        <v>0</v>
      </c>
      <c r="I194" s="163" t="s">
        <v>3</v>
      </c>
      <c r="J194" s="164"/>
      <c r="K194" s="165">
        <v>401</v>
      </c>
      <c r="L194" s="166"/>
      <c r="M194" s="166"/>
      <c r="N194" s="165">
        <v>6280</v>
      </c>
      <c r="O194" s="165"/>
      <c r="P194" s="165"/>
      <c r="Q194" s="167"/>
      <c r="R194" s="167"/>
      <c r="S194" s="168">
        <v>727.1</v>
      </c>
      <c r="T194" s="167">
        <v>1</v>
      </c>
      <c r="U194" s="167"/>
      <c r="V194" s="168">
        <v>727.1</v>
      </c>
      <c r="W194" s="169">
        <v>32</v>
      </c>
      <c r="X194" s="170">
        <v>759.1</v>
      </c>
      <c r="Y194" s="169"/>
      <c r="Z194" s="169"/>
      <c r="AA194" s="169"/>
      <c r="AB194" s="171"/>
      <c r="AC194" s="172"/>
      <c r="AD194" s="169">
        <v>1</v>
      </c>
      <c r="AE194" s="169">
        <v>2</v>
      </c>
      <c r="AF194" s="169">
        <v>759</v>
      </c>
      <c r="AG194" s="169" t="s">
        <v>481</v>
      </c>
      <c r="AH194" s="173">
        <v>0</v>
      </c>
      <c r="AI194" s="227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1"/>
      <c r="BE194" s="221"/>
      <c r="BF194" s="221"/>
      <c r="BG194" s="221"/>
      <c r="BH194" s="221"/>
      <c r="BI194" s="221"/>
      <c r="BJ194" s="221"/>
      <c r="BK194" s="221"/>
      <c r="BL194" s="221"/>
      <c r="BM194" s="221"/>
      <c r="BN194" s="221"/>
      <c r="BO194" s="221"/>
      <c r="BP194" s="221"/>
      <c r="BQ194" s="221"/>
      <c r="BR194" s="221"/>
      <c r="BS194" s="221"/>
      <c r="BT194" s="221"/>
      <c r="BU194" s="221"/>
      <c r="BV194" s="221"/>
      <c r="BW194" s="221"/>
      <c r="BX194" s="221"/>
      <c r="BY194" s="221"/>
      <c r="BZ194" s="221"/>
      <c r="CA194" s="221"/>
      <c r="CB194" s="221"/>
      <c r="CC194" s="221"/>
      <c r="CD194" s="221"/>
      <c r="CE194" s="221"/>
      <c r="CF194" s="221"/>
      <c r="CG194" s="221"/>
      <c r="CH194" s="221"/>
      <c r="CI194" s="221"/>
      <c r="CJ194" s="221"/>
      <c r="CK194" s="221"/>
      <c r="CL194" s="221"/>
      <c r="CM194" s="221"/>
      <c r="CN194" s="221"/>
      <c r="CO194" s="221"/>
      <c r="CP194" s="221"/>
      <c r="CQ194" s="221"/>
      <c r="CR194" s="221"/>
      <c r="CS194" s="221"/>
      <c r="CT194" s="221"/>
      <c r="CU194" s="221"/>
      <c r="CV194" s="221"/>
      <c r="CW194" s="221"/>
      <c r="CX194" s="221"/>
      <c r="CY194" s="221"/>
      <c r="CZ194" s="221"/>
      <c r="DA194" s="221"/>
      <c r="DB194" s="221"/>
      <c r="DC194" s="221"/>
      <c r="DD194" s="221"/>
      <c r="DE194" s="221"/>
      <c r="DF194" s="221"/>
      <c r="DG194" s="221"/>
      <c r="DH194" s="221"/>
      <c r="DI194" s="221"/>
      <c r="DJ194" s="221"/>
      <c r="DK194" s="221"/>
      <c r="DL194" s="221"/>
      <c r="DM194" s="221"/>
      <c r="DN194" s="221">
        <f>X194</f>
        <v>759.1</v>
      </c>
      <c r="DO194" s="221"/>
      <c r="DP194" s="221"/>
      <c r="DQ194" s="221"/>
      <c r="DR194" s="221"/>
      <c r="DS194" s="221"/>
      <c r="DT194" s="221"/>
      <c r="DU194" s="221"/>
      <c r="DV194" s="221"/>
      <c r="DW194" s="221"/>
      <c r="DX194" s="221"/>
      <c r="DY194" s="221"/>
      <c r="DZ194" s="221"/>
      <c r="EA194" s="221"/>
      <c r="EB194" s="221"/>
      <c r="EC194" s="221"/>
      <c r="ED194" s="221"/>
      <c r="EE194" s="221"/>
      <c r="EF194" s="221"/>
      <c r="EG194" s="221"/>
      <c r="EH194" s="221"/>
      <c r="EI194" s="221"/>
      <c r="EJ194" s="221"/>
      <c r="EK194" s="221"/>
      <c r="EL194" s="221"/>
      <c r="EM194" s="221"/>
      <c r="EN194" s="221"/>
      <c r="EO194" s="221"/>
      <c r="EP194" s="221"/>
      <c r="EQ194" s="221"/>
      <c r="ER194" s="221"/>
      <c r="ES194" s="221"/>
      <c r="ET194" s="221"/>
      <c r="EU194" s="221"/>
      <c r="EV194" s="221"/>
      <c r="EW194" s="221"/>
      <c r="EX194" s="221"/>
      <c r="EY194" s="221"/>
      <c r="EZ194" s="221"/>
      <c r="FA194" s="221"/>
      <c r="FB194" s="221"/>
      <c r="FC194" s="228"/>
    </row>
    <row r="195" spans="1:159" s="229" customFormat="1" ht="12.75" customHeight="1">
      <c r="A195" s="156">
        <v>184</v>
      </c>
      <c r="B195" s="157">
        <v>9</v>
      </c>
      <c r="C195" s="158" t="s">
        <v>254</v>
      </c>
      <c r="D195" s="226" t="s">
        <v>482</v>
      </c>
      <c r="E195" s="160">
        <v>1</v>
      </c>
      <c r="F195" s="160">
        <v>1</v>
      </c>
      <c r="G195" s="161">
        <v>0</v>
      </c>
      <c r="H195" s="162">
        <v>0</v>
      </c>
      <c r="I195" s="163" t="s">
        <v>3</v>
      </c>
      <c r="J195" s="164"/>
      <c r="K195" s="165">
        <v>20.2</v>
      </c>
      <c r="L195" s="166"/>
      <c r="M195" s="166"/>
      <c r="N195" s="165">
        <v>480</v>
      </c>
      <c r="O195" s="165"/>
      <c r="P195" s="165"/>
      <c r="Q195" s="167"/>
      <c r="R195" s="167"/>
      <c r="S195" s="168">
        <v>39.9</v>
      </c>
      <c r="T195" s="167">
        <v>1</v>
      </c>
      <c r="U195" s="167"/>
      <c r="V195" s="168">
        <v>39.9</v>
      </c>
      <c r="W195" s="169"/>
      <c r="X195" s="170">
        <v>39.9</v>
      </c>
      <c r="Y195" s="169"/>
      <c r="Z195" s="169"/>
      <c r="AA195" s="169"/>
      <c r="AB195" s="171"/>
      <c r="AC195" s="172"/>
      <c r="AD195" s="169">
        <v>1</v>
      </c>
      <c r="AE195" s="169">
        <v>1</v>
      </c>
      <c r="AF195" s="169">
        <v>40</v>
      </c>
      <c r="AG195" s="169" t="s">
        <v>242</v>
      </c>
      <c r="AH195" s="173">
        <v>0</v>
      </c>
      <c r="AI195" s="227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1"/>
      <c r="BE195" s="221"/>
      <c r="BF195" s="221"/>
      <c r="BG195" s="221"/>
      <c r="BH195" s="221"/>
      <c r="BI195" s="221"/>
      <c r="BJ195" s="221"/>
      <c r="BK195" s="221"/>
      <c r="BL195" s="221"/>
      <c r="BM195" s="221"/>
      <c r="BN195" s="221"/>
      <c r="BO195" s="221"/>
      <c r="BP195" s="221"/>
      <c r="BQ195" s="221"/>
      <c r="BR195" s="221"/>
      <c r="BS195" s="221"/>
      <c r="BT195" s="221"/>
      <c r="BU195" s="221"/>
      <c r="BV195" s="221"/>
      <c r="BW195" s="221"/>
      <c r="BX195" s="221"/>
      <c r="BY195" s="221"/>
      <c r="BZ195" s="221"/>
      <c r="CA195" s="221"/>
      <c r="CB195" s="221"/>
      <c r="CC195" s="221"/>
      <c r="CD195" s="221"/>
      <c r="CE195" s="221"/>
      <c r="CF195" s="221"/>
      <c r="CG195" s="221"/>
      <c r="CH195" s="221"/>
      <c r="CI195" s="221"/>
      <c r="CJ195" s="221"/>
      <c r="CK195" s="221"/>
      <c r="CL195" s="221"/>
      <c r="CM195" s="221"/>
      <c r="CN195" s="221"/>
      <c r="CO195" s="221"/>
      <c r="CP195" s="221"/>
      <c r="CQ195" s="221"/>
      <c r="CR195" s="221"/>
      <c r="CS195" s="221"/>
      <c r="CT195" s="221"/>
      <c r="CU195" s="221"/>
      <c r="CV195" s="221"/>
      <c r="CW195" s="221"/>
      <c r="CX195" s="221"/>
      <c r="CY195" s="221"/>
      <c r="CZ195" s="221"/>
      <c r="DA195" s="221"/>
      <c r="DB195" s="221"/>
      <c r="DC195" s="221"/>
      <c r="DD195" s="221"/>
      <c r="DE195" s="221"/>
      <c r="DF195" s="221"/>
      <c r="DG195" s="221"/>
      <c r="DH195" s="221"/>
      <c r="DI195" s="221"/>
      <c r="DJ195" s="221"/>
      <c r="DK195" s="221"/>
      <c r="DL195" s="221"/>
      <c r="DM195" s="221"/>
      <c r="DN195" s="221"/>
      <c r="DO195" s="221"/>
      <c r="DP195" s="221"/>
      <c r="DQ195" s="221"/>
      <c r="DR195" s="221"/>
      <c r="DS195" s="221"/>
      <c r="DT195" s="221"/>
      <c r="DU195" s="221"/>
      <c r="DV195" s="221"/>
      <c r="DW195" s="221"/>
      <c r="DX195" s="221"/>
      <c r="DY195" s="221"/>
      <c r="DZ195" s="221"/>
      <c r="EA195" s="221"/>
      <c r="EB195" s="221"/>
      <c r="EC195" s="221"/>
      <c r="ED195" s="221"/>
      <c r="EE195" s="221"/>
      <c r="EF195" s="221"/>
      <c r="EG195" s="221"/>
      <c r="EH195" s="221"/>
      <c r="EI195" s="221"/>
      <c r="EJ195" s="221"/>
      <c r="EK195" s="221"/>
      <c r="EL195" s="221"/>
      <c r="EM195" s="221"/>
      <c r="EN195" s="221"/>
      <c r="EO195" s="221"/>
      <c r="EP195" s="221"/>
      <c r="EQ195" s="221"/>
      <c r="ER195" s="221"/>
      <c r="ES195" s="221"/>
      <c r="ET195" s="221">
        <f>X195</f>
        <v>39.9</v>
      </c>
      <c r="EU195" s="221"/>
      <c r="EV195" s="221"/>
      <c r="EW195" s="221"/>
      <c r="EX195" s="221"/>
      <c r="EY195" s="221"/>
      <c r="EZ195" s="221"/>
      <c r="FA195" s="221"/>
      <c r="FB195" s="221"/>
      <c r="FC195" s="228"/>
    </row>
    <row r="196" spans="1:159" s="130" customFormat="1" ht="12.75" customHeight="1">
      <c r="A196" s="156">
        <v>185</v>
      </c>
      <c r="B196" s="157">
        <v>9</v>
      </c>
      <c r="C196" s="158" t="s">
        <v>199</v>
      </c>
      <c r="D196" s="159" t="s">
        <v>430</v>
      </c>
      <c r="E196" s="160">
        <v>1</v>
      </c>
      <c r="F196" s="160">
        <v>1</v>
      </c>
      <c r="G196" s="161">
        <v>0</v>
      </c>
      <c r="H196" s="162">
        <v>0</v>
      </c>
      <c r="I196" s="163" t="s">
        <v>3</v>
      </c>
      <c r="J196" s="164"/>
      <c r="K196" s="165">
        <v>13</v>
      </c>
      <c r="L196" s="166"/>
      <c r="M196" s="166"/>
      <c r="N196" s="165">
        <v>450</v>
      </c>
      <c r="O196" s="165"/>
      <c r="P196" s="165"/>
      <c r="Q196" s="167"/>
      <c r="R196" s="167"/>
      <c r="S196" s="168">
        <v>28.5</v>
      </c>
      <c r="T196" s="167">
        <v>1</v>
      </c>
      <c r="U196" s="167"/>
      <c r="V196" s="168">
        <v>28.5</v>
      </c>
      <c r="W196" s="169"/>
      <c r="X196" s="170">
        <v>28.5</v>
      </c>
      <c r="Y196" s="169"/>
      <c r="Z196" s="169"/>
      <c r="AA196" s="169"/>
      <c r="AB196" s="171"/>
      <c r="AC196" s="172"/>
      <c r="AD196" s="169">
        <v>6</v>
      </c>
      <c r="AE196" s="169">
        <v>6</v>
      </c>
      <c r="AF196" s="169">
        <v>28</v>
      </c>
      <c r="AG196" s="169" t="s">
        <v>167</v>
      </c>
      <c r="AH196" s="173">
        <v>5</v>
      </c>
      <c r="AI196" s="227"/>
      <c r="AJ196" s="220"/>
      <c r="AK196" s="220"/>
      <c r="AL196" s="220"/>
      <c r="AM196" s="220"/>
      <c r="AN196" s="220"/>
      <c r="AO196" s="220"/>
      <c r="AP196" s="220"/>
      <c r="AQ196" s="220">
        <f>X196</f>
        <v>28.5</v>
      </c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1"/>
      <c r="BE196" s="221"/>
      <c r="BF196" s="221"/>
      <c r="BG196" s="221"/>
      <c r="BH196" s="221"/>
      <c r="BI196" s="221"/>
      <c r="BJ196" s="221"/>
      <c r="BK196" s="221"/>
      <c r="BL196" s="221"/>
      <c r="BM196" s="221"/>
      <c r="BN196" s="221"/>
      <c r="BO196" s="221"/>
      <c r="BP196" s="221"/>
      <c r="BQ196" s="221"/>
      <c r="BR196" s="221">
        <f>X196</f>
        <v>28.5</v>
      </c>
      <c r="BS196" s="221">
        <f>X196</f>
        <v>28.5</v>
      </c>
      <c r="BT196" s="221"/>
      <c r="BU196" s="221"/>
      <c r="BV196" s="221"/>
      <c r="BW196" s="221"/>
      <c r="BX196" s="221"/>
      <c r="BY196" s="221"/>
      <c r="BZ196" s="221"/>
      <c r="CA196" s="221"/>
      <c r="CB196" s="221"/>
      <c r="CC196" s="221"/>
      <c r="CD196" s="221"/>
      <c r="CE196" s="221"/>
      <c r="CF196" s="221"/>
      <c r="CG196" s="221"/>
      <c r="CH196" s="221"/>
      <c r="CI196" s="221"/>
      <c r="CJ196" s="221"/>
      <c r="CK196" s="221"/>
      <c r="CL196" s="221"/>
      <c r="CM196" s="221"/>
      <c r="CN196" s="221"/>
      <c r="CO196" s="221"/>
      <c r="CP196" s="221"/>
      <c r="CQ196" s="221"/>
      <c r="CR196" s="221"/>
      <c r="CS196" s="221"/>
      <c r="CT196" s="221"/>
      <c r="CU196" s="221"/>
      <c r="CV196" s="221"/>
      <c r="CW196" s="221"/>
      <c r="CX196" s="221"/>
      <c r="CY196" s="221"/>
      <c r="CZ196" s="221"/>
      <c r="DA196" s="221"/>
      <c r="DB196" s="221"/>
      <c r="DC196" s="221"/>
      <c r="DD196" s="221"/>
      <c r="DE196" s="221"/>
      <c r="DF196" s="221"/>
      <c r="DG196" s="221"/>
      <c r="DH196" s="221"/>
      <c r="DI196" s="221"/>
      <c r="DJ196" s="221"/>
      <c r="DK196" s="221"/>
      <c r="DL196" s="221"/>
      <c r="DM196" s="221"/>
      <c r="DN196" s="221"/>
      <c r="DO196" s="221"/>
      <c r="DP196" s="221"/>
      <c r="DQ196" s="221"/>
      <c r="DR196" s="221"/>
      <c r="DS196" s="221"/>
      <c r="DT196" s="221"/>
      <c r="DU196" s="221"/>
      <c r="DV196" s="221"/>
      <c r="DW196" s="221">
        <f>X196+AH196</f>
        <v>33.5</v>
      </c>
      <c r="DX196" s="221"/>
      <c r="DY196" s="221">
        <f>X196</f>
        <v>28.5</v>
      </c>
      <c r="DZ196" s="221"/>
      <c r="EA196" s="221"/>
      <c r="EB196" s="221"/>
      <c r="EC196" s="221"/>
      <c r="ED196" s="221"/>
      <c r="EE196" s="221"/>
      <c r="EF196" s="221"/>
      <c r="EG196" s="221"/>
      <c r="EH196" s="221"/>
      <c r="EI196" s="221"/>
      <c r="EJ196" s="221"/>
      <c r="EK196" s="221"/>
      <c r="EL196" s="221"/>
      <c r="EM196" s="221"/>
      <c r="EN196" s="221"/>
      <c r="EO196" s="221"/>
      <c r="EP196" s="221"/>
      <c r="EQ196" s="221">
        <f>X196</f>
        <v>28.5</v>
      </c>
      <c r="ER196" s="221"/>
      <c r="ES196" s="221"/>
      <c r="ET196" s="221"/>
      <c r="EU196" s="221"/>
      <c r="EV196" s="221"/>
      <c r="EW196" s="221"/>
      <c r="EX196" s="221"/>
      <c r="EY196" s="221"/>
      <c r="EZ196" s="221"/>
      <c r="FA196" s="221"/>
      <c r="FB196" s="221"/>
      <c r="FC196" s="228"/>
    </row>
    <row r="197" spans="1:159" s="229" customFormat="1" ht="12.75" customHeight="1">
      <c r="A197" s="156">
        <v>186</v>
      </c>
      <c r="B197" s="157">
        <v>9</v>
      </c>
      <c r="C197" s="158" t="s">
        <v>160</v>
      </c>
      <c r="D197" s="226" t="s">
        <v>483</v>
      </c>
      <c r="E197" s="160">
        <v>1</v>
      </c>
      <c r="F197" s="160">
        <v>1</v>
      </c>
      <c r="G197" s="161">
        <v>0</v>
      </c>
      <c r="H197" s="162">
        <v>0</v>
      </c>
      <c r="I197" s="163" t="s">
        <v>3</v>
      </c>
      <c r="J197" s="164"/>
      <c r="K197" s="165">
        <v>13.9</v>
      </c>
      <c r="L197" s="166"/>
      <c r="M197" s="166"/>
      <c r="N197" s="165">
        <v>550</v>
      </c>
      <c r="O197" s="165"/>
      <c r="P197" s="165"/>
      <c r="Q197" s="167"/>
      <c r="R197" s="167"/>
      <c r="S197" s="168">
        <v>31.85</v>
      </c>
      <c r="T197" s="167">
        <v>1</v>
      </c>
      <c r="U197" s="167"/>
      <c r="V197" s="168">
        <v>31.85</v>
      </c>
      <c r="W197" s="169"/>
      <c r="X197" s="170">
        <v>31.9</v>
      </c>
      <c r="Y197" s="169"/>
      <c r="Z197" s="169"/>
      <c r="AA197" s="169"/>
      <c r="AB197" s="171"/>
      <c r="AC197" s="172"/>
      <c r="AD197" s="169">
        <v>1</v>
      </c>
      <c r="AE197" s="169">
        <v>1</v>
      </c>
      <c r="AF197" s="169">
        <v>32</v>
      </c>
      <c r="AG197" s="169" t="s">
        <v>242</v>
      </c>
      <c r="AH197" s="173">
        <v>0</v>
      </c>
      <c r="AI197" s="227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1"/>
      <c r="BE197" s="221"/>
      <c r="BF197" s="221"/>
      <c r="BG197" s="221"/>
      <c r="BH197" s="221"/>
      <c r="BI197" s="221"/>
      <c r="BJ197" s="221"/>
      <c r="BK197" s="221"/>
      <c r="BL197" s="221"/>
      <c r="BM197" s="221"/>
      <c r="BN197" s="221"/>
      <c r="BO197" s="221"/>
      <c r="BP197" s="221"/>
      <c r="BQ197" s="221"/>
      <c r="BR197" s="221"/>
      <c r="BS197" s="221"/>
      <c r="BT197" s="221"/>
      <c r="BU197" s="221"/>
      <c r="BV197" s="221"/>
      <c r="BW197" s="221"/>
      <c r="BX197" s="221"/>
      <c r="BY197" s="221"/>
      <c r="BZ197" s="221"/>
      <c r="CA197" s="221"/>
      <c r="CB197" s="221"/>
      <c r="CC197" s="221"/>
      <c r="CD197" s="221"/>
      <c r="CE197" s="221"/>
      <c r="CF197" s="221"/>
      <c r="CG197" s="221"/>
      <c r="CH197" s="221"/>
      <c r="CI197" s="221"/>
      <c r="CJ197" s="221"/>
      <c r="CK197" s="221"/>
      <c r="CL197" s="221"/>
      <c r="CM197" s="221"/>
      <c r="CN197" s="221"/>
      <c r="CO197" s="221"/>
      <c r="CP197" s="221"/>
      <c r="CQ197" s="221"/>
      <c r="CR197" s="221"/>
      <c r="CS197" s="221"/>
      <c r="CT197" s="221"/>
      <c r="CU197" s="221"/>
      <c r="CV197" s="221"/>
      <c r="CW197" s="221"/>
      <c r="CX197" s="221"/>
      <c r="CY197" s="221"/>
      <c r="CZ197" s="221"/>
      <c r="DA197" s="221"/>
      <c r="DB197" s="221"/>
      <c r="DC197" s="221"/>
      <c r="DD197" s="221"/>
      <c r="DE197" s="221"/>
      <c r="DF197" s="221"/>
      <c r="DG197" s="221"/>
      <c r="DH197" s="221"/>
      <c r="DI197" s="221"/>
      <c r="DJ197" s="221"/>
      <c r="DK197" s="221"/>
      <c r="DL197" s="221"/>
      <c r="DM197" s="221"/>
      <c r="DN197" s="221"/>
      <c r="DO197" s="221"/>
      <c r="DP197" s="221"/>
      <c r="DQ197" s="221"/>
      <c r="DR197" s="221"/>
      <c r="DS197" s="221"/>
      <c r="DT197" s="221"/>
      <c r="DU197" s="221"/>
      <c r="DV197" s="221"/>
      <c r="DW197" s="221"/>
      <c r="DX197" s="221"/>
      <c r="DY197" s="221"/>
      <c r="DZ197" s="221"/>
      <c r="EA197" s="221"/>
      <c r="EB197" s="221"/>
      <c r="EC197" s="221"/>
      <c r="ED197" s="221"/>
      <c r="EE197" s="221"/>
      <c r="EF197" s="221"/>
      <c r="EG197" s="221"/>
      <c r="EH197" s="221"/>
      <c r="EI197" s="221"/>
      <c r="EJ197" s="221"/>
      <c r="EK197" s="221"/>
      <c r="EL197" s="221"/>
      <c r="EM197" s="221"/>
      <c r="EN197" s="221"/>
      <c r="EO197" s="221"/>
      <c r="EP197" s="221"/>
      <c r="EQ197" s="221"/>
      <c r="ER197" s="221"/>
      <c r="ES197" s="221"/>
      <c r="ET197" s="221">
        <f>X197</f>
        <v>31.9</v>
      </c>
      <c r="EU197" s="221"/>
      <c r="EV197" s="221"/>
      <c r="EW197" s="221"/>
      <c r="EX197" s="221"/>
      <c r="EY197" s="221"/>
      <c r="EZ197" s="221"/>
      <c r="FA197" s="221"/>
      <c r="FB197" s="221"/>
      <c r="FC197" s="228"/>
    </row>
    <row r="198" spans="1:159" s="229" customFormat="1" ht="12.75" customHeight="1">
      <c r="A198" s="156">
        <v>187</v>
      </c>
      <c r="B198" s="157">
        <v>9</v>
      </c>
      <c r="C198" s="158" t="s">
        <v>236</v>
      </c>
      <c r="D198" s="226" t="s">
        <v>439</v>
      </c>
      <c r="E198" s="160">
        <v>1</v>
      </c>
      <c r="F198" s="160">
        <v>1</v>
      </c>
      <c r="G198" s="161">
        <v>0</v>
      </c>
      <c r="H198" s="162">
        <v>0</v>
      </c>
      <c r="I198" s="163" t="s">
        <v>3</v>
      </c>
      <c r="J198" s="164"/>
      <c r="K198" s="165">
        <v>25</v>
      </c>
      <c r="L198" s="166"/>
      <c r="M198" s="166"/>
      <c r="N198" s="165">
        <v>1475</v>
      </c>
      <c r="O198" s="165"/>
      <c r="P198" s="165"/>
      <c r="Q198" s="167"/>
      <c r="R198" s="167"/>
      <c r="S198" s="168">
        <v>67</v>
      </c>
      <c r="T198" s="167">
        <v>1</v>
      </c>
      <c r="U198" s="167"/>
      <c r="V198" s="168">
        <v>67</v>
      </c>
      <c r="W198" s="169"/>
      <c r="X198" s="170">
        <v>67</v>
      </c>
      <c r="Y198" s="169"/>
      <c r="Z198" s="169"/>
      <c r="AA198" s="169"/>
      <c r="AB198" s="171"/>
      <c r="AC198" s="172"/>
      <c r="AD198" s="169">
        <v>1</v>
      </c>
      <c r="AE198" s="169">
        <v>2</v>
      </c>
      <c r="AF198" s="169">
        <v>67</v>
      </c>
      <c r="AG198" s="169" t="s">
        <v>151</v>
      </c>
      <c r="AH198" s="173">
        <v>0</v>
      </c>
      <c r="AI198" s="227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1"/>
      <c r="BE198" s="221"/>
      <c r="BF198" s="221"/>
      <c r="BG198" s="221"/>
      <c r="BH198" s="221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21"/>
      <c r="BS198" s="221"/>
      <c r="BT198" s="221"/>
      <c r="BU198" s="221"/>
      <c r="BV198" s="221"/>
      <c r="BW198" s="221"/>
      <c r="BX198" s="221"/>
      <c r="BY198" s="221"/>
      <c r="BZ198" s="221"/>
      <c r="CA198" s="221"/>
      <c r="CB198" s="221"/>
      <c r="CC198" s="221"/>
      <c r="CD198" s="221"/>
      <c r="CE198" s="221"/>
      <c r="CF198" s="221"/>
      <c r="CG198" s="221"/>
      <c r="CH198" s="221"/>
      <c r="CI198" s="221"/>
      <c r="CJ198" s="221"/>
      <c r="CK198" s="221"/>
      <c r="CL198" s="221"/>
      <c r="CM198" s="221"/>
      <c r="CN198" s="221"/>
      <c r="CO198" s="221"/>
      <c r="CP198" s="221"/>
      <c r="CQ198" s="221">
        <f>X198</f>
        <v>67</v>
      </c>
      <c r="CR198" s="221"/>
      <c r="CS198" s="221"/>
      <c r="CT198" s="221"/>
      <c r="CU198" s="221"/>
      <c r="CV198" s="221"/>
      <c r="CW198" s="221"/>
      <c r="CX198" s="221"/>
      <c r="CY198" s="221"/>
      <c r="CZ198" s="221"/>
      <c r="DA198" s="221"/>
      <c r="DB198" s="221"/>
      <c r="DC198" s="221"/>
      <c r="DD198" s="221"/>
      <c r="DE198" s="221"/>
      <c r="DF198" s="221"/>
      <c r="DG198" s="221"/>
      <c r="DH198" s="221"/>
      <c r="DI198" s="221"/>
      <c r="DJ198" s="221"/>
      <c r="DK198" s="221"/>
      <c r="DL198" s="221"/>
      <c r="DM198" s="221"/>
      <c r="DN198" s="221"/>
      <c r="DO198" s="221"/>
      <c r="DP198" s="221"/>
      <c r="DQ198" s="221"/>
      <c r="DR198" s="221"/>
      <c r="DS198" s="221"/>
      <c r="DT198" s="221"/>
      <c r="DU198" s="221"/>
      <c r="DV198" s="221"/>
      <c r="DW198" s="221"/>
      <c r="DX198" s="221"/>
      <c r="DY198" s="221"/>
      <c r="DZ198" s="221"/>
      <c r="EA198" s="221"/>
      <c r="EB198" s="221"/>
      <c r="EC198" s="221"/>
      <c r="ED198" s="221"/>
      <c r="EE198" s="221"/>
      <c r="EF198" s="221"/>
      <c r="EG198" s="221"/>
      <c r="EH198" s="221"/>
      <c r="EI198" s="221"/>
      <c r="EJ198" s="221"/>
      <c r="EK198" s="221"/>
      <c r="EL198" s="221"/>
      <c r="EM198" s="221"/>
      <c r="EN198" s="221"/>
      <c r="EO198" s="221"/>
      <c r="EP198" s="221"/>
      <c r="EQ198" s="221"/>
      <c r="ER198" s="221"/>
      <c r="ES198" s="221"/>
      <c r="ET198" s="221"/>
      <c r="EU198" s="221"/>
      <c r="EV198" s="221"/>
      <c r="EW198" s="221"/>
      <c r="EX198" s="221"/>
      <c r="EY198" s="221"/>
      <c r="EZ198" s="221"/>
      <c r="FA198" s="221"/>
      <c r="FB198" s="221"/>
      <c r="FC198" s="228"/>
    </row>
    <row r="199" spans="1:159" s="229" customFormat="1" ht="12.75" customHeight="1">
      <c r="A199" s="156">
        <v>188</v>
      </c>
      <c r="B199" s="157">
        <v>9</v>
      </c>
      <c r="C199" s="158" t="s">
        <v>168</v>
      </c>
      <c r="D199" s="226" t="s">
        <v>484</v>
      </c>
      <c r="E199" s="160">
        <v>1</v>
      </c>
      <c r="F199" s="160">
        <v>1</v>
      </c>
      <c r="G199" s="161">
        <v>0</v>
      </c>
      <c r="H199" s="162">
        <v>0</v>
      </c>
      <c r="I199" s="163" t="s">
        <v>3</v>
      </c>
      <c r="J199" s="164"/>
      <c r="K199" s="165">
        <v>18.2</v>
      </c>
      <c r="L199" s="166"/>
      <c r="M199" s="166"/>
      <c r="N199" s="165">
        <v>570</v>
      </c>
      <c r="O199" s="165"/>
      <c r="P199" s="165"/>
      <c r="Q199" s="167"/>
      <c r="R199" s="167"/>
      <c r="S199" s="168">
        <v>38.7</v>
      </c>
      <c r="T199" s="167">
        <v>1</v>
      </c>
      <c r="U199" s="167"/>
      <c r="V199" s="168">
        <v>38.7</v>
      </c>
      <c r="W199" s="169"/>
      <c r="X199" s="170">
        <v>38.7</v>
      </c>
      <c r="Y199" s="169"/>
      <c r="Z199" s="169"/>
      <c r="AA199" s="169"/>
      <c r="AB199" s="171"/>
      <c r="AC199" s="172"/>
      <c r="AD199" s="169">
        <v>1</v>
      </c>
      <c r="AE199" s="169">
        <v>1</v>
      </c>
      <c r="AF199" s="169">
        <v>39</v>
      </c>
      <c r="AG199" s="169" t="s">
        <v>242</v>
      </c>
      <c r="AH199" s="173">
        <v>0</v>
      </c>
      <c r="AI199" s="227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1"/>
      <c r="BE199" s="221"/>
      <c r="BF199" s="221"/>
      <c r="BG199" s="221"/>
      <c r="BH199" s="221"/>
      <c r="BI199" s="221"/>
      <c r="BJ199" s="221"/>
      <c r="BK199" s="221"/>
      <c r="BL199" s="221"/>
      <c r="BM199" s="221"/>
      <c r="BN199" s="221"/>
      <c r="BO199" s="221"/>
      <c r="BP199" s="221"/>
      <c r="BQ199" s="221"/>
      <c r="BR199" s="221"/>
      <c r="BS199" s="221"/>
      <c r="BT199" s="221"/>
      <c r="BU199" s="221"/>
      <c r="BV199" s="221"/>
      <c r="BW199" s="221"/>
      <c r="BX199" s="221"/>
      <c r="BY199" s="221"/>
      <c r="BZ199" s="221"/>
      <c r="CA199" s="221"/>
      <c r="CB199" s="221"/>
      <c r="CC199" s="221"/>
      <c r="CD199" s="221"/>
      <c r="CE199" s="221"/>
      <c r="CF199" s="221"/>
      <c r="CG199" s="221"/>
      <c r="CH199" s="221"/>
      <c r="CI199" s="221"/>
      <c r="CJ199" s="221"/>
      <c r="CK199" s="221"/>
      <c r="CL199" s="221"/>
      <c r="CM199" s="221"/>
      <c r="CN199" s="221"/>
      <c r="CO199" s="221"/>
      <c r="CP199" s="221"/>
      <c r="CQ199" s="221"/>
      <c r="CR199" s="221"/>
      <c r="CS199" s="221"/>
      <c r="CT199" s="221"/>
      <c r="CU199" s="221"/>
      <c r="CV199" s="221"/>
      <c r="CW199" s="221"/>
      <c r="CX199" s="221"/>
      <c r="CY199" s="221"/>
      <c r="CZ199" s="221"/>
      <c r="DA199" s="221"/>
      <c r="DB199" s="221"/>
      <c r="DC199" s="221"/>
      <c r="DD199" s="221"/>
      <c r="DE199" s="221"/>
      <c r="DF199" s="221"/>
      <c r="DG199" s="221"/>
      <c r="DH199" s="221"/>
      <c r="DI199" s="221"/>
      <c r="DJ199" s="221"/>
      <c r="DK199" s="221"/>
      <c r="DL199" s="221"/>
      <c r="DM199" s="221"/>
      <c r="DN199" s="221"/>
      <c r="DO199" s="221"/>
      <c r="DP199" s="221"/>
      <c r="DQ199" s="221"/>
      <c r="DR199" s="221"/>
      <c r="DS199" s="221"/>
      <c r="DT199" s="221"/>
      <c r="DU199" s="221"/>
      <c r="DV199" s="221"/>
      <c r="DW199" s="221"/>
      <c r="DX199" s="221"/>
      <c r="DY199" s="221"/>
      <c r="DZ199" s="221"/>
      <c r="EA199" s="221"/>
      <c r="EB199" s="221"/>
      <c r="EC199" s="221"/>
      <c r="ED199" s="221"/>
      <c r="EE199" s="221"/>
      <c r="EF199" s="221"/>
      <c r="EG199" s="221"/>
      <c r="EH199" s="221"/>
      <c r="EI199" s="221"/>
      <c r="EJ199" s="221"/>
      <c r="EK199" s="221"/>
      <c r="EL199" s="221"/>
      <c r="EM199" s="221"/>
      <c r="EN199" s="221"/>
      <c r="EO199" s="221"/>
      <c r="EP199" s="221"/>
      <c r="EQ199" s="221"/>
      <c r="ER199" s="221"/>
      <c r="ES199" s="221"/>
      <c r="ET199" s="221">
        <f>X199</f>
        <v>38.7</v>
      </c>
      <c r="EU199" s="221"/>
      <c r="EV199" s="221"/>
      <c r="EW199" s="221"/>
      <c r="EX199" s="221"/>
      <c r="EY199" s="221"/>
      <c r="EZ199" s="221"/>
      <c r="FA199" s="221"/>
      <c r="FB199" s="221"/>
      <c r="FC199" s="228"/>
    </row>
    <row r="200" spans="1:159" s="229" customFormat="1" ht="12.75" customHeight="1">
      <c r="A200" s="156">
        <v>189</v>
      </c>
      <c r="B200" s="157">
        <v>9</v>
      </c>
      <c r="C200" s="158" t="s">
        <v>171</v>
      </c>
      <c r="D200" s="226" t="s">
        <v>440</v>
      </c>
      <c r="E200" s="160">
        <v>1</v>
      </c>
      <c r="F200" s="160">
        <v>1</v>
      </c>
      <c r="G200" s="161">
        <v>0</v>
      </c>
      <c r="H200" s="162">
        <v>0</v>
      </c>
      <c r="I200" s="163" t="s">
        <v>3</v>
      </c>
      <c r="J200" s="164"/>
      <c r="K200" s="165">
        <v>18.5</v>
      </c>
      <c r="L200" s="166"/>
      <c r="M200" s="166"/>
      <c r="N200" s="165">
        <v>950</v>
      </c>
      <c r="O200" s="165"/>
      <c r="P200" s="165"/>
      <c r="Q200" s="167"/>
      <c r="R200" s="167"/>
      <c r="S200" s="168">
        <v>46.75</v>
      </c>
      <c r="T200" s="167">
        <v>1</v>
      </c>
      <c r="U200" s="167"/>
      <c r="V200" s="168">
        <v>46.75</v>
      </c>
      <c r="W200" s="169"/>
      <c r="X200" s="170">
        <v>46.8</v>
      </c>
      <c r="Y200" s="169"/>
      <c r="Z200" s="169"/>
      <c r="AA200" s="169"/>
      <c r="AB200" s="171"/>
      <c r="AC200" s="172"/>
      <c r="AD200" s="169">
        <v>1</v>
      </c>
      <c r="AE200" s="169">
        <v>2</v>
      </c>
      <c r="AF200" s="169">
        <v>47</v>
      </c>
      <c r="AG200" s="169" t="s">
        <v>151</v>
      </c>
      <c r="AH200" s="173">
        <v>0</v>
      </c>
      <c r="AI200" s="227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1"/>
      <c r="BE200" s="221"/>
      <c r="BF200" s="221"/>
      <c r="BG200" s="221"/>
      <c r="BH200" s="221"/>
      <c r="BI200" s="221"/>
      <c r="BJ200" s="221"/>
      <c r="BK200" s="221"/>
      <c r="BL200" s="221"/>
      <c r="BM200" s="221"/>
      <c r="BN200" s="221"/>
      <c r="BO200" s="221"/>
      <c r="BP200" s="221"/>
      <c r="BQ200" s="221"/>
      <c r="BR200" s="221"/>
      <c r="BS200" s="221"/>
      <c r="BT200" s="221"/>
      <c r="BU200" s="221"/>
      <c r="BV200" s="221"/>
      <c r="BW200" s="221"/>
      <c r="BX200" s="221"/>
      <c r="BY200" s="221"/>
      <c r="BZ200" s="221"/>
      <c r="CA200" s="221"/>
      <c r="CB200" s="221"/>
      <c r="CC200" s="221"/>
      <c r="CD200" s="221"/>
      <c r="CE200" s="221"/>
      <c r="CF200" s="221"/>
      <c r="CG200" s="221"/>
      <c r="CH200" s="221"/>
      <c r="CI200" s="221"/>
      <c r="CJ200" s="221"/>
      <c r="CK200" s="221"/>
      <c r="CL200" s="221"/>
      <c r="CM200" s="221"/>
      <c r="CN200" s="221"/>
      <c r="CO200" s="221"/>
      <c r="CP200" s="221"/>
      <c r="CQ200" s="221">
        <f>X200</f>
        <v>46.8</v>
      </c>
      <c r="CR200" s="221"/>
      <c r="CS200" s="221"/>
      <c r="CT200" s="221"/>
      <c r="CU200" s="221"/>
      <c r="CV200" s="221"/>
      <c r="CW200" s="221"/>
      <c r="CX200" s="221"/>
      <c r="CY200" s="221"/>
      <c r="CZ200" s="221"/>
      <c r="DA200" s="221"/>
      <c r="DB200" s="221"/>
      <c r="DC200" s="221"/>
      <c r="DD200" s="221"/>
      <c r="DE200" s="221"/>
      <c r="DF200" s="221"/>
      <c r="DG200" s="221"/>
      <c r="DH200" s="221"/>
      <c r="DI200" s="221"/>
      <c r="DJ200" s="221"/>
      <c r="DK200" s="221"/>
      <c r="DL200" s="221"/>
      <c r="DM200" s="221"/>
      <c r="DN200" s="221"/>
      <c r="DO200" s="221"/>
      <c r="DP200" s="221"/>
      <c r="DQ200" s="221"/>
      <c r="DR200" s="221"/>
      <c r="DS200" s="221"/>
      <c r="DT200" s="221"/>
      <c r="DU200" s="221"/>
      <c r="DV200" s="221"/>
      <c r="DW200" s="221"/>
      <c r="DX200" s="221"/>
      <c r="DY200" s="221"/>
      <c r="DZ200" s="221"/>
      <c r="EA200" s="221"/>
      <c r="EB200" s="221"/>
      <c r="EC200" s="221"/>
      <c r="ED200" s="221"/>
      <c r="EE200" s="221"/>
      <c r="EF200" s="221"/>
      <c r="EG200" s="221"/>
      <c r="EH200" s="221"/>
      <c r="EI200" s="221"/>
      <c r="EJ200" s="221"/>
      <c r="EK200" s="221"/>
      <c r="EL200" s="221"/>
      <c r="EM200" s="221"/>
      <c r="EN200" s="221"/>
      <c r="EO200" s="221"/>
      <c r="EP200" s="221"/>
      <c r="EQ200" s="221"/>
      <c r="ER200" s="221"/>
      <c r="ES200" s="221"/>
      <c r="ET200" s="221"/>
      <c r="EU200" s="221"/>
      <c r="EV200" s="221"/>
      <c r="EW200" s="221"/>
      <c r="EX200" s="221"/>
      <c r="EY200" s="221"/>
      <c r="EZ200" s="221"/>
      <c r="FA200" s="221"/>
      <c r="FB200" s="221"/>
      <c r="FC200" s="228"/>
    </row>
    <row r="201" spans="1:159" s="229" customFormat="1" ht="12.75" customHeight="1">
      <c r="A201" s="156">
        <v>190</v>
      </c>
      <c r="B201" s="157">
        <v>9</v>
      </c>
      <c r="C201" s="158" t="s">
        <v>171</v>
      </c>
      <c r="D201" s="226" t="s">
        <v>485</v>
      </c>
      <c r="E201" s="160">
        <v>1</v>
      </c>
      <c r="F201" s="160">
        <v>1</v>
      </c>
      <c r="G201" s="161">
        <v>0</v>
      </c>
      <c r="H201" s="162">
        <v>0</v>
      </c>
      <c r="I201" s="163" t="s">
        <v>3</v>
      </c>
      <c r="J201" s="164"/>
      <c r="K201" s="165">
        <v>19</v>
      </c>
      <c r="L201" s="166"/>
      <c r="M201" s="166"/>
      <c r="N201" s="165">
        <v>765</v>
      </c>
      <c r="O201" s="165"/>
      <c r="P201" s="165"/>
      <c r="Q201" s="167"/>
      <c r="R201" s="167"/>
      <c r="S201" s="168">
        <v>43.8</v>
      </c>
      <c r="T201" s="167">
        <v>1</v>
      </c>
      <c r="U201" s="167"/>
      <c r="V201" s="168">
        <v>43.8</v>
      </c>
      <c r="W201" s="169"/>
      <c r="X201" s="170">
        <v>43.8</v>
      </c>
      <c r="Y201" s="169"/>
      <c r="Z201" s="169"/>
      <c r="AA201" s="169"/>
      <c r="AB201" s="171"/>
      <c r="AC201" s="172"/>
      <c r="AD201" s="169">
        <v>1</v>
      </c>
      <c r="AE201" s="169">
        <v>5</v>
      </c>
      <c r="AF201" s="169">
        <v>44</v>
      </c>
      <c r="AG201" s="169" t="s">
        <v>454</v>
      </c>
      <c r="AH201" s="173">
        <v>3</v>
      </c>
      <c r="AI201" s="227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1"/>
      <c r="BE201" s="221"/>
      <c r="BF201" s="221"/>
      <c r="BG201" s="221"/>
      <c r="BH201" s="221"/>
      <c r="BI201" s="221"/>
      <c r="BJ201" s="221"/>
      <c r="BK201" s="221"/>
      <c r="BL201" s="221"/>
      <c r="BM201" s="221"/>
      <c r="BN201" s="221"/>
      <c r="BO201" s="221"/>
      <c r="BP201" s="221"/>
      <c r="BQ201" s="221"/>
      <c r="BR201" s="221"/>
      <c r="BS201" s="221"/>
      <c r="BT201" s="221"/>
      <c r="BU201" s="221"/>
      <c r="BV201" s="221"/>
      <c r="BW201" s="221"/>
      <c r="BX201" s="221"/>
      <c r="BY201" s="221"/>
      <c r="BZ201" s="221"/>
      <c r="CA201" s="221"/>
      <c r="CB201" s="221"/>
      <c r="CC201" s="221"/>
      <c r="CD201" s="221"/>
      <c r="CE201" s="221"/>
      <c r="CF201" s="221"/>
      <c r="CG201" s="221"/>
      <c r="CH201" s="221"/>
      <c r="CI201" s="221"/>
      <c r="CJ201" s="221"/>
      <c r="CK201" s="221"/>
      <c r="CL201" s="221"/>
      <c r="CM201" s="221"/>
      <c r="CN201" s="221"/>
      <c r="CO201" s="221"/>
      <c r="CP201" s="221"/>
      <c r="CQ201" s="221"/>
      <c r="CR201" s="221"/>
      <c r="CS201" s="221"/>
      <c r="CT201" s="221"/>
      <c r="CU201" s="221"/>
      <c r="CV201" s="221"/>
      <c r="CW201" s="221"/>
      <c r="CX201" s="221"/>
      <c r="CY201" s="221"/>
      <c r="CZ201" s="221"/>
      <c r="DA201" s="221"/>
      <c r="DB201" s="221"/>
      <c r="DC201" s="221"/>
      <c r="DD201" s="221"/>
      <c r="DE201" s="221"/>
      <c r="DF201" s="221"/>
      <c r="DG201" s="221"/>
      <c r="DH201" s="221"/>
      <c r="DI201" s="221"/>
      <c r="DJ201" s="221"/>
      <c r="DK201" s="221"/>
      <c r="DL201" s="221"/>
      <c r="DM201" s="221"/>
      <c r="DN201" s="221"/>
      <c r="DO201" s="221"/>
      <c r="DP201" s="221"/>
      <c r="DQ201" s="221"/>
      <c r="DR201" s="221"/>
      <c r="DS201" s="221"/>
      <c r="DT201" s="221"/>
      <c r="DU201" s="221"/>
      <c r="DV201" s="221"/>
      <c r="DW201" s="221"/>
      <c r="DX201" s="221"/>
      <c r="DY201" s="221"/>
      <c r="DZ201" s="221"/>
      <c r="EA201" s="221"/>
      <c r="EB201" s="221"/>
      <c r="EC201" s="221"/>
      <c r="ED201" s="221">
        <f>X201</f>
        <v>43.8</v>
      </c>
      <c r="EE201" s="221"/>
      <c r="EF201" s="221"/>
      <c r="EG201" s="221"/>
      <c r="EH201" s="221"/>
      <c r="EI201" s="221"/>
      <c r="EJ201" s="221"/>
      <c r="EK201" s="221"/>
      <c r="EL201" s="221"/>
      <c r="EM201" s="221"/>
      <c r="EN201" s="221"/>
      <c r="EO201" s="221"/>
      <c r="EP201" s="221"/>
      <c r="EQ201" s="221"/>
      <c r="ER201" s="221"/>
      <c r="ES201" s="221"/>
      <c r="ET201" s="221"/>
      <c r="EU201" s="221"/>
      <c r="EV201" s="221"/>
      <c r="EW201" s="221"/>
      <c r="EX201" s="221"/>
      <c r="EY201" s="221"/>
      <c r="EZ201" s="221"/>
      <c r="FA201" s="221"/>
      <c r="FB201" s="221"/>
      <c r="FC201" s="228"/>
    </row>
    <row r="202" spans="1:159" s="229" customFormat="1" ht="12.75" customHeight="1">
      <c r="A202" s="156">
        <v>191</v>
      </c>
      <c r="B202" s="157">
        <v>9</v>
      </c>
      <c r="C202" s="158" t="s">
        <v>321</v>
      </c>
      <c r="D202" s="226" t="s">
        <v>486</v>
      </c>
      <c r="E202" s="160">
        <v>1</v>
      </c>
      <c r="F202" s="160">
        <v>1</v>
      </c>
      <c r="G202" s="161">
        <v>0</v>
      </c>
      <c r="H202" s="162">
        <v>0</v>
      </c>
      <c r="I202" s="163" t="s">
        <v>3</v>
      </c>
      <c r="J202" s="164"/>
      <c r="K202" s="165">
        <v>8</v>
      </c>
      <c r="L202" s="166"/>
      <c r="M202" s="166"/>
      <c r="N202" s="165">
        <v>230</v>
      </c>
      <c r="O202" s="165"/>
      <c r="P202" s="165"/>
      <c r="Q202" s="167"/>
      <c r="R202" s="167"/>
      <c r="S202" s="168">
        <v>16.6</v>
      </c>
      <c r="T202" s="167">
        <v>1</v>
      </c>
      <c r="U202" s="167"/>
      <c r="V202" s="168">
        <v>16.6</v>
      </c>
      <c r="W202" s="169"/>
      <c r="X202" s="170">
        <v>16.6</v>
      </c>
      <c r="Y202" s="169"/>
      <c r="Z202" s="169"/>
      <c r="AA202" s="169"/>
      <c r="AB202" s="171"/>
      <c r="AC202" s="172"/>
      <c r="AD202" s="169">
        <v>6</v>
      </c>
      <c r="AE202" s="169">
        <v>9</v>
      </c>
      <c r="AF202" s="169">
        <v>0</v>
      </c>
      <c r="AG202" s="169" t="s">
        <v>179</v>
      </c>
      <c r="AH202" s="173">
        <v>5</v>
      </c>
      <c r="AI202" s="227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1"/>
      <c r="BE202" s="221"/>
      <c r="BF202" s="221"/>
      <c r="BG202" s="221"/>
      <c r="BH202" s="221"/>
      <c r="BI202" s="221"/>
      <c r="BJ202" s="221"/>
      <c r="BK202" s="221"/>
      <c r="BL202" s="221"/>
      <c r="BM202" s="221">
        <f>X202</f>
        <v>16.6</v>
      </c>
      <c r="BN202" s="221">
        <f>X202</f>
        <v>16.6</v>
      </c>
      <c r="BO202" s="221"/>
      <c r="BP202" s="221"/>
      <c r="BQ202" s="221"/>
      <c r="BR202" s="221"/>
      <c r="BS202" s="221"/>
      <c r="BT202" s="221"/>
      <c r="BU202" s="221"/>
      <c r="BV202" s="221"/>
      <c r="BW202" s="221"/>
      <c r="BX202" s="221"/>
      <c r="BY202" s="221"/>
      <c r="BZ202" s="221"/>
      <c r="CA202" s="221"/>
      <c r="CB202" s="221"/>
      <c r="CC202" s="221"/>
      <c r="CD202" s="221"/>
      <c r="CE202" s="221"/>
      <c r="CF202" s="221"/>
      <c r="CG202" s="221"/>
      <c r="CH202" s="221"/>
      <c r="CI202" s="221"/>
      <c r="CJ202" s="221">
        <f>X202+AH202</f>
        <v>21.6</v>
      </c>
      <c r="CK202" s="221"/>
      <c r="CL202" s="221"/>
      <c r="CM202" s="221"/>
      <c r="CN202" s="221"/>
      <c r="CO202" s="221"/>
      <c r="CP202" s="221"/>
      <c r="CQ202" s="221"/>
      <c r="CR202" s="221"/>
      <c r="CS202" s="221"/>
      <c r="CT202" s="221"/>
      <c r="CU202" s="221"/>
      <c r="CV202" s="221"/>
      <c r="CW202" s="221"/>
      <c r="CX202" s="221"/>
      <c r="CY202" s="221"/>
      <c r="CZ202" s="221"/>
      <c r="DA202" s="221"/>
      <c r="DB202" s="221"/>
      <c r="DC202" s="221"/>
      <c r="DD202" s="221"/>
      <c r="DE202" s="221"/>
      <c r="DF202" s="221"/>
      <c r="DG202" s="221"/>
      <c r="DH202" s="221"/>
      <c r="DI202" s="221">
        <f>X202</f>
        <v>16.6</v>
      </c>
      <c r="DJ202" s="221"/>
      <c r="DK202" s="221"/>
      <c r="DL202" s="221"/>
      <c r="DM202" s="221"/>
      <c r="DN202" s="221"/>
      <c r="DO202" s="221"/>
      <c r="DP202" s="221"/>
      <c r="DQ202" s="221"/>
      <c r="DR202" s="221"/>
      <c r="DS202" s="221"/>
      <c r="DT202" s="221"/>
      <c r="DU202" s="221"/>
      <c r="DV202" s="221"/>
      <c r="DW202" s="221"/>
      <c r="DX202" s="221">
        <f>X202</f>
        <v>16.6</v>
      </c>
      <c r="DY202" s="221"/>
      <c r="DZ202" s="221"/>
      <c r="EA202" s="221"/>
      <c r="EB202" s="221"/>
      <c r="EC202" s="221"/>
      <c r="ED202" s="221"/>
      <c r="EE202" s="221"/>
      <c r="EF202" s="221"/>
      <c r="EG202" s="221"/>
      <c r="EH202" s="221"/>
      <c r="EI202" s="221"/>
      <c r="EJ202" s="221"/>
      <c r="EK202" s="221"/>
      <c r="EL202" s="221"/>
      <c r="EM202" s="221">
        <f>X202</f>
        <v>16.6</v>
      </c>
      <c r="EN202" s="221"/>
      <c r="EO202" s="221"/>
      <c r="EP202" s="221"/>
      <c r="EQ202" s="221"/>
      <c r="ER202" s="221"/>
      <c r="ES202" s="221"/>
      <c r="ET202" s="221"/>
      <c r="EU202" s="221"/>
      <c r="EV202" s="221"/>
      <c r="EW202" s="221"/>
      <c r="EX202" s="221"/>
      <c r="EY202" s="221"/>
      <c r="EZ202" s="221"/>
      <c r="FA202" s="221"/>
      <c r="FB202" s="221"/>
      <c r="FC202" s="228"/>
    </row>
    <row r="203" spans="1:159" s="229" customFormat="1" ht="12.75" customHeight="1">
      <c r="A203" s="156">
        <v>192</v>
      </c>
      <c r="B203" s="157">
        <v>9</v>
      </c>
      <c r="C203" s="158" t="s">
        <v>321</v>
      </c>
      <c r="D203" s="226" t="s">
        <v>478</v>
      </c>
      <c r="E203" s="160">
        <v>1</v>
      </c>
      <c r="F203" s="160">
        <v>1</v>
      </c>
      <c r="G203" s="161">
        <v>0</v>
      </c>
      <c r="H203" s="162">
        <v>0</v>
      </c>
      <c r="I203" s="163" t="s">
        <v>3</v>
      </c>
      <c r="J203" s="164"/>
      <c r="K203" s="165">
        <v>13.6</v>
      </c>
      <c r="L203" s="166"/>
      <c r="M203" s="166"/>
      <c r="N203" s="165">
        <v>380</v>
      </c>
      <c r="O203" s="165"/>
      <c r="P203" s="165"/>
      <c r="Q203" s="167"/>
      <c r="R203" s="167"/>
      <c r="S203" s="168">
        <v>28</v>
      </c>
      <c r="T203" s="167">
        <v>1</v>
      </c>
      <c r="U203" s="167"/>
      <c r="V203" s="168">
        <v>28</v>
      </c>
      <c r="W203" s="169"/>
      <c r="X203" s="170">
        <v>28</v>
      </c>
      <c r="Y203" s="169"/>
      <c r="Z203" s="169"/>
      <c r="AA203" s="169"/>
      <c r="AB203" s="171"/>
      <c r="AC203" s="172"/>
      <c r="AD203" s="169">
        <v>1</v>
      </c>
      <c r="AE203" s="169">
        <v>1</v>
      </c>
      <c r="AF203" s="169">
        <v>28</v>
      </c>
      <c r="AG203" s="169" t="s">
        <v>242</v>
      </c>
      <c r="AH203" s="173">
        <v>0</v>
      </c>
      <c r="AI203" s="227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1"/>
      <c r="BE203" s="221"/>
      <c r="BF203" s="221"/>
      <c r="BG203" s="221"/>
      <c r="BH203" s="221"/>
      <c r="BI203" s="221"/>
      <c r="BJ203" s="221"/>
      <c r="BK203" s="221"/>
      <c r="BL203" s="221"/>
      <c r="BM203" s="221"/>
      <c r="BN203" s="221"/>
      <c r="BO203" s="221"/>
      <c r="BP203" s="221"/>
      <c r="BQ203" s="221"/>
      <c r="BR203" s="221"/>
      <c r="BS203" s="221"/>
      <c r="BT203" s="221"/>
      <c r="BU203" s="221"/>
      <c r="BV203" s="221"/>
      <c r="BW203" s="221"/>
      <c r="BX203" s="221"/>
      <c r="BY203" s="221"/>
      <c r="BZ203" s="221"/>
      <c r="CA203" s="221"/>
      <c r="CB203" s="221"/>
      <c r="CC203" s="221"/>
      <c r="CD203" s="221"/>
      <c r="CE203" s="221"/>
      <c r="CF203" s="221"/>
      <c r="CG203" s="221"/>
      <c r="CH203" s="221"/>
      <c r="CI203" s="221"/>
      <c r="CJ203" s="221"/>
      <c r="CK203" s="221"/>
      <c r="CL203" s="221"/>
      <c r="CM203" s="221"/>
      <c r="CN203" s="221"/>
      <c r="CO203" s="221"/>
      <c r="CP203" s="221"/>
      <c r="CQ203" s="221"/>
      <c r="CR203" s="221"/>
      <c r="CS203" s="221"/>
      <c r="CT203" s="221"/>
      <c r="CU203" s="221"/>
      <c r="CV203" s="221"/>
      <c r="CW203" s="221"/>
      <c r="CX203" s="221"/>
      <c r="CY203" s="221"/>
      <c r="CZ203" s="221"/>
      <c r="DA203" s="221"/>
      <c r="DB203" s="221"/>
      <c r="DC203" s="221"/>
      <c r="DD203" s="221"/>
      <c r="DE203" s="221"/>
      <c r="DF203" s="221"/>
      <c r="DG203" s="221"/>
      <c r="DH203" s="221"/>
      <c r="DI203" s="221"/>
      <c r="DJ203" s="221"/>
      <c r="DK203" s="221"/>
      <c r="DL203" s="221"/>
      <c r="DM203" s="221"/>
      <c r="DN203" s="221"/>
      <c r="DO203" s="221"/>
      <c r="DP203" s="221"/>
      <c r="DQ203" s="221"/>
      <c r="DR203" s="221"/>
      <c r="DS203" s="221"/>
      <c r="DT203" s="221"/>
      <c r="DU203" s="221"/>
      <c r="DV203" s="221"/>
      <c r="DW203" s="221"/>
      <c r="DX203" s="221"/>
      <c r="DY203" s="221"/>
      <c r="DZ203" s="221"/>
      <c r="EA203" s="221"/>
      <c r="EB203" s="221"/>
      <c r="EC203" s="221"/>
      <c r="ED203" s="221"/>
      <c r="EE203" s="221"/>
      <c r="EF203" s="221"/>
      <c r="EG203" s="221"/>
      <c r="EH203" s="221"/>
      <c r="EI203" s="221"/>
      <c r="EJ203" s="221"/>
      <c r="EK203" s="221"/>
      <c r="EL203" s="221"/>
      <c r="EM203" s="221"/>
      <c r="EN203" s="221"/>
      <c r="EO203" s="221"/>
      <c r="EP203" s="221"/>
      <c r="EQ203" s="221"/>
      <c r="ER203" s="221"/>
      <c r="ES203" s="221"/>
      <c r="ET203" s="221">
        <f>X203</f>
        <v>28</v>
      </c>
      <c r="EU203" s="221"/>
      <c r="EV203" s="221"/>
      <c r="EW203" s="221"/>
      <c r="EX203" s="221"/>
      <c r="EY203" s="221"/>
      <c r="EZ203" s="221"/>
      <c r="FA203" s="221"/>
      <c r="FB203" s="221"/>
      <c r="FC203" s="228"/>
    </row>
    <row r="204" spans="1:159" s="229" customFormat="1" ht="12.75" customHeight="1">
      <c r="A204" s="156">
        <v>193</v>
      </c>
      <c r="B204" s="157">
        <v>9</v>
      </c>
      <c r="C204" s="158" t="s">
        <v>231</v>
      </c>
      <c r="D204" s="226" t="s">
        <v>487</v>
      </c>
      <c r="E204" s="160">
        <v>1</v>
      </c>
      <c r="F204" s="160">
        <v>1</v>
      </c>
      <c r="G204" s="161">
        <v>0</v>
      </c>
      <c r="H204" s="162">
        <v>0</v>
      </c>
      <c r="I204" s="163" t="s">
        <v>3</v>
      </c>
      <c r="J204" s="164"/>
      <c r="K204" s="165">
        <v>27</v>
      </c>
      <c r="L204" s="166"/>
      <c r="M204" s="166"/>
      <c r="N204" s="165">
        <v>438</v>
      </c>
      <c r="O204" s="165"/>
      <c r="P204" s="165"/>
      <c r="Q204" s="167"/>
      <c r="R204" s="167"/>
      <c r="S204" s="168">
        <v>49.26</v>
      </c>
      <c r="T204" s="167">
        <v>1</v>
      </c>
      <c r="U204" s="167"/>
      <c r="V204" s="168">
        <v>49.26</v>
      </c>
      <c r="W204" s="169"/>
      <c r="X204" s="170">
        <v>49.3</v>
      </c>
      <c r="Y204" s="169"/>
      <c r="Z204" s="169"/>
      <c r="AA204" s="169"/>
      <c r="AB204" s="171"/>
      <c r="AC204" s="172"/>
      <c r="AD204" s="169">
        <v>1</v>
      </c>
      <c r="AE204" s="169">
        <v>2</v>
      </c>
      <c r="AF204" s="169">
        <v>49</v>
      </c>
      <c r="AG204" s="169" t="s">
        <v>196</v>
      </c>
      <c r="AH204" s="173">
        <v>0</v>
      </c>
      <c r="AI204" s="227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1"/>
      <c r="BE204" s="221"/>
      <c r="BF204" s="221"/>
      <c r="BG204" s="221"/>
      <c r="BH204" s="221"/>
      <c r="BI204" s="221"/>
      <c r="BJ204" s="221"/>
      <c r="BK204" s="221"/>
      <c r="BL204" s="221"/>
      <c r="BM204" s="221"/>
      <c r="BN204" s="221"/>
      <c r="BO204" s="221"/>
      <c r="BP204" s="221"/>
      <c r="BQ204" s="221"/>
      <c r="BR204" s="221"/>
      <c r="BS204" s="221"/>
      <c r="BT204" s="221"/>
      <c r="BU204" s="221"/>
      <c r="BV204" s="221"/>
      <c r="BW204" s="221"/>
      <c r="BX204" s="221"/>
      <c r="BY204" s="221"/>
      <c r="BZ204" s="221"/>
      <c r="CA204" s="221"/>
      <c r="CB204" s="221"/>
      <c r="CC204" s="221"/>
      <c r="CD204" s="221"/>
      <c r="CE204" s="221"/>
      <c r="CF204" s="221"/>
      <c r="CG204" s="221"/>
      <c r="CH204" s="221">
        <f>X204</f>
        <v>49.3</v>
      </c>
      <c r="CI204" s="221"/>
      <c r="CJ204" s="221"/>
      <c r="CK204" s="221"/>
      <c r="CL204" s="221"/>
      <c r="CM204" s="221"/>
      <c r="CN204" s="221"/>
      <c r="CO204" s="221"/>
      <c r="CP204" s="221"/>
      <c r="CQ204" s="221"/>
      <c r="CR204" s="221"/>
      <c r="CS204" s="221"/>
      <c r="CT204" s="221"/>
      <c r="CU204" s="221"/>
      <c r="CV204" s="221"/>
      <c r="CW204" s="221"/>
      <c r="CX204" s="221"/>
      <c r="CY204" s="221"/>
      <c r="CZ204" s="221"/>
      <c r="DA204" s="221"/>
      <c r="DB204" s="221"/>
      <c r="DC204" s="221"/>
      <c r="DD204" s="221"/>
      <c r="DE204" s="221"/>
      <c r="DF204" s="221"/>
      <c r="DG204" s="221"/>
      <c r="DH204" s="221"/>
      <c r="DI204" s="221"/>
      <c r="DJ204" s="221"/>
      <c r="DK204" s="221"/>
      <c r="DL204" s="221"/>
      <c r="DM204" s="221"/>
      <c r="DN204" s="221"/>
      <c r="DO204" s="221"/>
      <c r="DP204" s="221"/>
      <c r="DQ204" s="221"/>
      <c r="DR204" s="221"/>
      <c r="DS204" s="221"/>
      <c r="DT204" s="221"/>
      <c r="DU204" s="221"/>
      <c r="DV204" s="221"/>
      <c r="DW204" s="221"/>
      <c r="DX204" s="221"/>
      <c r="DY204" s="221"/>
      <c r="DZ204" s="221"/>
      <c r="EA204" s="221"/>
      <c r="EB204" s="221"/>
      <c r="EC204" s="221"/>
      <c r="ED204" s="221"/>
      <c r="EE204" s="221"/>
      <c r="EF204" s="221"/>
      <c r="EG204" s="221"/>
      <c r="EH204" s="221"/>
      <c r="EI204" s="221"/>
      <c r="EJ204" s="221"/>
      <c r="EK204" s="221"/>
      <c r="EL204" s="221"/>
      <c r="EM204" s="221"/>
      <c r="EN204" s="221"/>
      <c r="EO204" s="221"/>
      <c r="EP204" s="221"/>
      <c r="EQ204" s="221"/>
      <c r="ER204" s="221"/>
      <c r="ES204" s="221"/>
      <c r="ET204" s="221"/>
      <c r="EU204" s="221"/>
      <c r="EV204" s="221"/>
      <c r="EW204" s="221"/>
      <c r="EX204" s="221"/>
      <c r="EY204" s="221"/>
      <c r="EZ204" s="221"/>
      <c r="FA204" s="221"/>
      <c r="FB204" s="221"/>
      <c r="FC204" s="228"/>
    </row>
    <row r="205" spans="1:159" s="229" customFormat="1" ht="12.75" customHeight="1">
      <c r="A205" s="156">
        <v>194</v>
      </c>
      <c r="B205" s="157">
        <v>9</v>
      </c>
      <c r="C205" s="158" t="s">
        <v>437</v>
      </c>
      <c r="D205" s="226" t="s">
        <v>488</v>
      </c>
      <c r="E205" s="160">
        <v>4</v>
      </c>
      <c r="F205" s="160">
        <v>1</v>
      </c>
      <c r="G205" s="161">
        <v>0</v>
      </c>
      <c r="H205" s="162">
        <v>0</v>
      </c>
      <c r="I205" s="163" t="s">
        <v>3</v>
      </c>
      <c r="J205" s="164"/>
      <c r="K205" s="165">
        <v>35</v>
      </c>
      <c r="L205" s="166"/>
      <c r="M205" s="166"/>
      <c r="N205" s="165">
        <v>440</v>
      </c>
      <c r="O205" s="165"/>
      <c r="P205" s="165"/>
      <c r="Q205" s="167"/>
      <c r="R205" s="167"/>
      <c r="S205" s="168">
        <v>61.3</v>
      </c>
      <c r="T205" s="167">
        <v>1</v>
      </c>
      <c r="U205" s="167"/>
      <c r="V205" s="168">
        <v>61.3</v>
      </c>
      <c r="W205" s="169">
        <v>3</v>
      </c>
      <c r="X205" s="170">
        <v>64.3</v>
      </c>
      <c r="Y205" s="169"/>
      <c r="Z205" s="169"/>
      <c r="AA205" s="169"/>
      <c r="AB205" s="171"/>
      <c r="AC205" s="172"/>
      <c r="AD205" s="169">
        <v>8</v>
      </c>
      <c r="AE205" s="169">
        <v>8</v>
      </c>
      <c r="AF205" s="169">
        <v>64</v>
      </c>
      <c r="AG205" s="169" t="s">
        <v>489</v>
      </c>
      <c r="AH205" s="173">
        <v>20</v>
      </c>
      <c r="AI205" s="227"/>
      <c r="AJ205" s="220"/>
      <c r="AK205" s="220"/>
      <c r="AL205" s="220"/>
      <c r="AM205" s="220"/>
      <c r="AN205" s="220"/>
      <c r="AO205" s="220"/>
      <c r="AP205" s="220"/>
      <c r="AQ205" s="220">
        <f>X205</f>
        <v>64.3</v>
      </c>
      <c r="AR205" s="220"/>
      <c r="AS205" s="220"/>
      <c r="AT205" s="220"/>
      <c r="AU205" s="220"/>
      <c r="AV205" s="220"/>
      <c r="AW205" s="220"/>
      <c r="AX205" s="220"/>
      <c r="AY205" s="220">
        <f>X205</f>
        <v>64.3</v>
      </c>
      <c r="AZ205" s="220"/>
      <c r="BA205" s="220"/>
      <c r="BB205" s="220"/>
      <c r="BC205" s="220">
        <f>X205</f>
        <v>64.3</v>
      </c>
      <c r="BD205" s="221"/>
      <c r="BE205" s="221"/>
      <c r="BF205" s="221"/>
      <c r="BG205" s="221"/>
      <c r="BH205" s="221"/>
      <c r="BI205" s="221"/>
      <c r="BJ205" s="221"/>
      <c r="BK205" s="221"/>
      <c r="BL205" s="221"/>
      <c r="BM205" s="221"/>
      <c r="BN205" s="221"/>
      <c r="BO205" s="221"/>
      <c r="BP205" s="221"/>
      <c r="BQ205" s="221"/>
      <c r="BR205" s="221"/>
      <c r="BS205" s="221"/>
      <c r="BT205" s="221"/>
      <c r="BU205" s="221"/>
      <c r="BV205" s="221">
        <f>X205</f>
        <v>64.3</v>
      </c>
      <c r="BW205" s="221"/>
      <c r="BX205" s="221"/>
      <c r="BY205" s="221"/>
      <c r="BZ205" s="221"/>
      <c r="CA205" s="221"/>
      <c r="CB205" s="221"/>
      <c r="CC205" s="221"/>
      <c r="CD205" s="221"/>
      <c r="CE205" s="221"/>
      <c r="CF205" s="221"/>
      <c r="CG205" s="221"/>
      <c r="CH205" s="221"/>
      <c r="CI205" s="221"/>
      <c r="CJ205" s="221"/>
      <c r="CK205" s="221"/>
      <c r="CL205" s="221"/>
      <c r="CM205" s="221"/>
      <c r="CN205" s="221"/>
      <c r="CO205" s="221"/>
      <c r="CP205" s="221">
        <f>X205</f>
        <v>64.3</v>
      </c>
      <c r="CQ205" s="221"/>
      <c r="CR205" s="221"/>
      <c r="CS205" s="221"/>
      <c r="CT205" s="221"/>
      <c r="CU205" s="221"/>
      <c r="CV205" s="221"/>
      <c r="CW205" s="221"/>
      <c r="CX205" s="221"/>
      <c r="CY205" s="221"/>
      <c r="CZ205" s="221"/>
      <c r="DA205" s="221"/>
      <c r="DB205" s="221"/>
      <c r="DC205" s="221"/>
      <c r="DD205" s="221"/>
      <c r="DE205" s="221"/>
      <c r="DF205" s="221">
        <f>X205+AH205</f>
        <v>84.3</v>
      </c>
      <c r="DG205" s="221"/>
      <c r="DH205" s="221"/>
      <c r="DI205" s="221"/>
      <c r="DJ205" s="221"/>
      <c r="DK205" s="221"/>
      <c r="DL205" s="221"/>
      <c r="DM205" s="221"/>
      <c r="DN205" s="221"/>
      <c r="DO205" s="221"/>
      <c r="DP205" s="221"/>
      <c r="DQ205" s="221"/>
      <c r="DR205" s="221"/>
      <c r="DS205" s="221"/>
      <c r="DT205" s="221"/>
      <c r="DU205" s="221"/>
      <c r="DV205" s="221"/>
      <c r="DW205" s="221"/>
      <c r="DX205" s="221"/>
      <c r="DY205" s="221"/>
      <c r="DZ205" s="221"/>
      <c r="EA205" s="221"/>
      <c r="EB205" s="221"/>
      <c r="EC205" s="221"/>
      <c r="ED205" s="221"/>
      <c r="EE205" s="221"/>
      <c r="EF205" s="221"/>
      <c r="EG205" s="221"/>
      <c r="EH205" s="221"/>
      <c r="EI205" s="221"/>
      <c r="EJ205" s="221"/>
      <c r="EK205" s="221"/>
      <c r="EL205" s="221"/>
      <c r="EM205" s="221">
        <f>X205</f>
        <v>64.3</v>
      </c>
      <c r="EN205" s="221"/>
      <c r="EO205" s="221"/>
      <c r="EP205" s="221"/>
      <c r="EQ205" s="221"/>
      <c r="ER205" s="221"/>
      <c r="ES205" s="221"/>
      <c r="ET205" s="221"/>
      <c r="EU205" s="221"/>
      <c r="EV205" s="221"/>
      <c r="EW205" s="221"/>
      <c r="EX205" s="221"/>
      <c r="EY205" s="221"/>
      <c r="EZ205" s="221"/>
      <c r="FA205" s="221">
        <f>X205</f>
        <v>64.3</v>
      </c>
      <c r="FB205" s="221"/>
      <c r="FC205" s="228"/>
    </row>
    <row r="206" spans="1:159" s="229" customFormat="1" ht="12.75" customHeight="1">
      <c r="A206" s="156">
        <v>195</v>
      </c>
      <c r="B206" s="157">
        <v>9</v>
      </c>
      <c r="C206" s="158" t="s">
        <v>238</v>
      </c>
      <c r="D206" s="226" t="s">
        <v>441</v>
      </c>
      <c r="E206" s="160">
        <v>1</v>
      </c>
      <c r="F206" s="160">
        <v>1</v>
      </c>
      <c r="G206" s="161">
        <v>0</v>
      </c>
      <c r="H206" s="162">
        <v>0</v>
      </c>
      <c r="I206" s="163" t="s">
        <v>3</v>
      </c>
      <c r="J206" s="164"/>
      <c r="K206" s="165">
        <v>22</v>
      </c>
      <c r="L206" s="166"/>
      <c r="M206" s="166"/>
      <c r="N206" s="165">
        <v>800</v>
      </c>
      <c r="O206" s="165"/>
      <c r="P206" s="165"/>
      <c r="Q206" s="167"/>
      <c r="R206" s="167"/>
      <c r="S206" s="168">
        <v>49</v>
      </c>
      <c r="T206" s="167">
        <v>1</v>
      </c>
      <c r="U206" s="167"/>
      <c r="V206" s="168">
        <v>49</v>
      </c>
      <c r="W206" s="169"/>
      <c r="X206" s="170">
        <v>49</v>
      </c>
      <c r="Y206" s="169"/>
      <c r="Z206" s="169"/>
      <c r="AA206" s="169"/>
      <c r="AB206" s="171"/>
      <c r="AC206" s="172"/>
      <c r="AD206" s="169">
        <v>1</v>
      </c>
      <c r="AE206" s="169">
        <v>2</v>
      </c>
      <c r="AF206" s="169">
        <v>49</v>
      </c>
      <c r="AG206" s="169" t="s">
        <v>151</v>
      </c>
      <c r="AH206" s="173">
        <v>0</v>
      </c>
      <c r="AI206" s="227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1"/>
      <c r="BE206" s="221"/>
      <c r="BF206" s="221"/>
      <c r="BG206" s="221"/>
      <c r="BH206" s="221"/>
      <c r="BI206" s="221"/>
      <c r="BJ206" s="221"/>
      <c r="BK206" s="221"/>
      <c r="BL206" s="221"/>
      <c r="BM206" s="221"/>
      <c r="BN206" s="221"/>
      <c r="BO206" s="221"/>
      <c r="BP206" s="221"/>
      <c r="BQ206" s="221"/>
      <c r="BR206" s="221"/>
      <c r="BS206" s="221"/>
      <c r="BT206" s="221"/>
      <c r="BU206" s="221"/>
      <c r="BV206" s="221"/>
      <c r="BW206" s="221"/>
      <c r="BX206" s="221"/>
      <c r="BY206" s="221"/>
      <c r="BZ206" s="221"/>
      <c r="CA206" s="221"/>
      <c r="CB206" s="221"/>
      <c r="CC206" s="221"/>
      <c r="CD206" s="221"/>
      <c r="CE206" s="221"/>
      <c r="CF206" s="221"/>
      <c r="CG206" s="221"/>
      <c r="CH206" s="221"/>
      <c r="CI206" s="221"/>
      <c r="CJ206" s="221"/>
      <c r="CK206" s="221"/>
      <c r="CL206" s="221"/>
      <c r="CM206" s="221"/>
      <c r="CN206" s="221"/>
      <c r="CO206" s="221"/>
      <c r="CP206" s="221"/>
      <c r="CQ206" s="221">
        <f>X206</f>
        <v>49</v>
      </c>
      <c r="CR206" s="221"/>
      <c r="CS206" s="221"/>
      <c r="CT206" s="221"/>
      <c r="CU206" s="221"/>
      <c r="CV206" s="221"/>
      <c r="CW206" s="221"/>
      <c r="CX206" s="221"/>
      <c r="CY206" s="221"/>
      <c r="CZ206" s="221"/>
      <c r="DA206" s="221"/>
      <c r="DB206" s="221"/>
      <c r="DC206" s="221"/>
      <c r="DD206" s="221"/>
      <c r="DE206" s="221"/>
      <c r="DF206" s="221"/>
      <c r="DG206" s="221"/>
      <c r="DH206" s="221"/>
      <c r="DI206" s="221"/>
      <c r="DJ206" s="221"/>
      <c r="DK206" s="221"/>
      <c r="DL206" s="221"/>
      <c r="DM206" s="221"/>
      <c r="DN206" s="221"/>
      <c r="DO206" s="221"/>
      <c r="DP206" s="221"/>
      <c r="DQ206" s="221"/>
      <c r="DR206" s="221"/>
      <c r="DS206" s="221"/>
      <c r="DT206" s="221"/>
      <c r="DU206" s="221"/>
      <c r="DV206" s="221"/>
      <c r="DW206" s="221"/>
      <c r="DX206" s="221"/>
      <c r="DY206" s="221"/>
      <c r="DZ206" s="221"/>
      <c r="EA206" s="221"/>
      <c r="EB206" s="221"/>
      <c r="EC206" s="221"/>
      <c r="ED206" s="221"/>
      <c r="EE206" s="221"/>
      <c r="EF206" s="221"/>
      <c r="EG206" s="221"/>
      <c r="EH206" s="221"/>
      <c r="EI206" s="221"/>
      <c r="EJ206" s="221"/>
      <c r="EK206" s="221"/>
      <c r="EL206" s="221"/>
      <c r="EM206" s="221"/>
      <c r="EN206" s="221"/>
      <c r="EO206" s="221"/>
      <c r="EP206" s="221"/>
      <c r="EQ206" s="221"/>
      <c r="ER206" s="221"/>
      <c r="ES206" s="221"/>
      <c r="ET206" s="221"/>
      <c r="EU206" s="221"/>
      <c r="EV206" s="221"/>
      <c r="EW206" s="221"/>
      <c r="EX206" s="221"/>
      <c r="EY206" s="221"/>
      <c r="EZ206" s="221"/>
      <c r="FA206" s="221"/>
      <c r="FB206" s="221"/>
      <c r="FC206" s="228"/>
    </row>
    <row r="207" spans="1:159" s="229" customFormat="1" ht="12.75" customHeight="1">
      <c r="A207" s="156">
        <v>196</v>
      </c>
      <c r="B207" s="157">
        <v>9</v>
      </c>
      <c r="C207" s="158" t="s">
        <v>233</v>
      </c>
      <c r="D207" s="226" t="s">
        <v>490</v>
      </c>
      <c r="E207" s="160">
        <v>1</v>
      </c>
      <c r="F207" s="160">
        <v>1</v>
      </c>
      <c r="G207" s="161">
        <v>0</v>
      </c>
      <c r="H207" s="162">
        <v>0</v>
      </c>
      <c r="I207" s="163" t="s">
        <v>3</v>
      </c>
      <c r="J207" s="164"/>
      <c r="K207" s="165">
        <v>23.2</v>
      </c>
      <c r="L207" s="166"/>
      <c r="M207" s="166"/>
      <c r="N207" s="165">
        <v>1200</v>
      </c>
      <c r="O207" s="165"/>
      <c r="P207" s="165"/>
      <c r="Q207" s="167"/>
      <c r="R207" s="167"/>
      <c r="S207" s="168">
        <v>58.8</v>
      </c>
      <c r="T207" s="167">
        <v>1</v>
      </c>
      <c r="U207" s="167"/>
      <c r="V207" s="168">
        <v>58.8</v>
      </c>
      <c r="W207" s="169"/>
      <c r="X207" s="170">
        <v>58.8</v>
      </c>
      <c r="Y207" s="169"/>
      <c r="Z207" s="169"/>
      <c r="AA207" s="169"/>
      <c r="AB207" s="171"/>
      <c r="AC207" s="172"/>
      <c r="AD207" s="169">
        <v>1</v>
      </c>
      <c r="AE207" s="169">
        <v>1</v>
      </c>
      <c r="AF207" s="169">
        <v>59</v>
      </c>
      <c r="AG207" s="169" t="s">
        <v>454</v>
      </c>
      <c r="AH207" s="173">
        <v>0</v>
      </c>
      <c r="AI207" s="227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1"/>
      <c r="BE207" s="221"/>
      <c r="BF207" s="221"/>
      <c r="BG207" s="221"/>
      <c r="BH207" s="221"/>
      <c r="BI207" s="221"/>
      <c r="BJ207" s="221"/>
      <c r="BK207" s="221"/>
      <c r="BL207" s="221"/>
      <c r="BM207" s="221"/>
      <c r="BN207" s="221"/>
      <c r="BO207" s="221"/>
      <c r="BP207" s="221"/>
      <c r="BQ207" s="221"/>
      <c r="BR207" s="221"/>
      <c r="BS207" s="221"/>
      <c r="BT207" s="221"/>
      <c r="BU207" s="221"/>
      <c r="BV207" s="221"/>
      <c r="BW207" s="221"/>
      <c r="BX207" s="221"/>
      <c r="BY207" s="221"/>
      <c r="BZ207" s="221"/>
      <c r="CA207" s="221"/>
      <c r="CB207" s="221"/>
      <c r="CC207" s="221"/>
      <c r="CD207" s="221"/>
      <c r="CE207" s="221"/>
      <c r="CF207" s="221"/>
      <c r="CG207" s="221"/>
      <c r="CH207" s="221"/>
      <c r="CI207" s="221"/>
      <c r="CJ207" s="221"/>
      <c r="CK207" s="221"/>
      <c r="CL207" s="221"/>
      <c r="CM207" s="221"/>
      <c r="CN207" s="221"/>
      <c r="CO207" s="221"/>
      <c r="CP207" s="221"/>
      <c r="CQ207" s="221"/>
      <c r="CR207" s="221"/>
      <c r="CS207" s="221"/>
      <c r="CT207" s="221"/>
      <c r="CU207" s="221"/>
      <c r="CV207" s="221"/>
      <c r="CW207" s="221"/>
      <c r="CX207" s="221"/>
      <c r="CY207" s="221"/>
      <c r="CZ207" s="221"/>
      <c r="DA207" s="221"/>
      <c r="DB207" s="221"/>
      <c r="DC207" s="221"/>
      <c r="DD207" s="221"/>
      <c r="DE207" s="221"/>
      <c r="DF207" s="221"/>
      <c r="DG207" s="221"/>
      <c r="DH207" s="221"/>
      <c r="DI207" s="221"/>
      <c r="DJ207" s="221"/>
      <c r="DK207" s="221"/>
      <c r="DL207" s="221"/>
      <c r="DM207" s="221"/>
      <c r="DN207" s="221"/>
      <c r="DO207" s="221"/>
      <c r="DP207" s="221"/>
      <c r="DQ207" s="221"/>
      <c r="DR207" s="221"/>
      <c r="DS207" s="221"/>
      <c r="DT207" s="221"/>
      <c r="DU207" s="221"/>
      <c r="DV207" s="221"/>
      <c r="DW207" s="221"/>
      <c r="DX207" s="221"/>
      <c r="DY207" s="221"/>
      <c r="DZ207" s="221"/>
      <c r="EA207" s="221"/>
      <c r="EB207" s="221"/>
      <c r="EC207" s="221"/>
      <c r="ED207" s="221">
        <f>X207</f>
        <v>58.8</v>
      </c>
      <c r="EE207" s="221"/>
      <c r="EF207" s="221"/>
      <c r="EG207" s="221"/>
      <c r="EH207" s="221"/>
      <c r="EI207" s="221"/>
      <c r="EJ207" s="221"/>
      <c r="EK207" s="221"/>
      <c r="EL207" s="221"/>
      <c r="EM207" s="221"/>
      <c r="EN207" s="221"/>
      <c r="EO207" s="221"/>
      <c r="EP207" s="221"/>
      <c r="EQ207" s="221"/>
      <c r="ER207" s="221"/>
      <c r="ES207" s="221"/>
      <c r="ET207" s="221"/>
      <c r="EU207" s="221"/>
      <c r="EV207" s="221"/>
      <c r="EW207" s="221"/>
      <c r="EX207" s="221"/>
      <c r="EY207" s="221"/>
      <c r="EZ207" s="221"/>
      <c r="FA207" s="221"/>
      <c r="FB207" s="221"/>
      <c r="FC207" s="228"/>
    </row>
    <row r="208" spans="1:159" s="229" customFormat="1" ht="12.75" customHeight="1">
      <c r="A208" s="156">
        <v>197</v>
      </c>
      <c r="B208" s="157">
        <v>9</v>
      </c>
      <c r="C208" s="158" t="s">
        <v>435</v>
      </c>
      <c r="D208" s="226" t="s">
        <v>491</v>
      </c>
      <c r="E208" s="160">
        <v>2</v>
      </c>
      <c r="F208" s="160">
        <v>2</v>
      </c>
      <c r="G208" s="161">
        <v>1</v>
      </c>
      <c r="H208" s="162">
        <v>0</v>
      </c>
      <c r="I208" s="163" t="s">
        <v>404</v>
      </c>
      <c r="J208" s="164"/>
      <c r="K208" s="165"/>
      <c r="L208" s="166"/>
      <c r="M208" s="166"/>
      <c r="N208" s="165">
        <v>2000</v>
      </c>
      <c r="O208" s="165"/>
      <c r="P208" s="165">
        <v>12.5</v>
      </c>
      <c r="Q208" s="167"/>
      <c r="R208" s="167"/>
      <c r="S208" s="168">
        <v>115</v>
      </c>
      <c r="T208" s="167">
        <v>1</v>
      </c>
      <c r="U208" s="167"/>
      <c r="V208" s="168">
        <v>115</v>
      </c>
      <c r="W208" s="169">
        <v>2</v>
      </c>
      <c r="X208" s="170">
        <v>117</v>
      </c>
      <c r="Y208" s="169"/>
      <c r="Z208" s="169"/>
      <c r="AA208" s="169"/>
      <c r="AB208" s="171"/>
      <c r="AC208" s="172"/>
      <c r="AD208" s="169">
        <v>1</v>
      </c>
      <c r="AE208" s="169">
        <v>4</v>
      </c>
      <c r="AF208" s="169">
        <v>117</v>
      </c>
      <c r="AG208" s="169" t="s">
        <v>242</v>
      </c>
      <c r="AH208" s="173">
        <v>6</v>
      </c>
      <c r="AI208" s="227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1"/>
      <c r="BE208" s="221"/>
      <c r="BF208" s="221"/>
      <c r="BG208" s="221"/>
      <c r="BH208" s="221"/>
      <c r="BI208" s="221"/>
      <c r="BJ208" s="221"/>
      <c r="BK208" s="221"/>
      <c r="BL208" s="221"/>
      <c r="BM208" s="221"/>
      <c r="BN208" s="221"/>
      <c r="BO208" s="221"/>
      <c r="BP208" s="221"/>
      <c r="BQ208" s="221"/>
      <c r="BR208" s="221"/>
      <c r="BS208" s="221"/>
      <c r="BT208" s="221"/>
      <c r="BU208" s="221"/>
      <c r="BV208" s="221"/>
      <c r="BW208" s="221"/>
      <c r="BX208" s="221"/>
      <c r="BY208" s="221"/>
      <c r="BZ208" s="221"/>
      <c r="CA208" s="221"/>
      <c r="CB208" s="221"/>
      <c r="CC208" s="221"/>
      <c r="CD208" s="221"/>
      <c r="CE208" s="221"/>
      <c r="CF208" s="221"/>
      <c r="CG208" s="221"/>
      <c r="CH208" s="221"/>
      <c r="CI208" s="221"/>
      <c r="CJ208" s="221"/>
      <c r="CK208" s="221"/>
      <c r="CL208" s="221"/>
      <c r="CM208" s="221"/>
      <c r="CN208" s="221"/>
      <c r="CO208" s="221"/>
      <c r="CP208" s="221"/>
      <c r="CQ208" s="221"/>
      <c r="CR208" s="221"/>
      <c r="CS208" s="221"/>
      <c r="CT208" s="221"/>
      <c r="CU208" s="221"/>
      <c r="CV208" s="221"/>
      <c r="CW208" s="221"/>
      <c r="CX208" s="221"/>
      <c r="CY208" s="221"/>
      <c r="CZ208" s="221"/>
      <c r="DA208" s="221"/>
      <c r="DB208" s="221"/>
      <c r="DC208" s="221"/>
      <c r="DD208" s="221"/>
      <c r="DE208" s="221"/>
      <c r="DF208" s="221"/>
      <c r="DG208" s="221"/>
      <c r="DH208" s="221"/>
      <c r="DI208" s="221"/>
      <c r="DJ208" s="221"/>
      <c r="DK208" s="221"/>
      <c r="DL208" s="221"/>
      <c r="DM208" s="221"/>
      <c r="DN208" s="221"/>
      <c r="DO208" s="221"/>
      <c r="DP208" s="221"/>
      <c r="DQ208" s="221"/>
      <c r="DR208" s="221"/>
      <c r="DS208" s="221"/>
      <c r="DT208" s="221"/>
      <c r="DU208" s="221"/>
      <c r="DV208" s="221"/>
      <c r="DW208" s="221"/>
      <c r="DX208" s="221"/>
      <c r="DY208" s="221"/>
      <c r="DZ208" s="221"/>
      <c r="EA208" s="221"/>
      <c r="EB208" s="221"/>
      <c r="EC208" s="221"/>
      <c r="ED208" s="221"/>
      <c r="EE208" s="221"/>
      <c r="EF208" s="221"/>
      <c r="EG208" s="221"/>
      <c r="EH208" s="221"/>
      <c r="EI208" s="221"/>
      <c r="EJ208" s="221"/>
      <c r="EK208" s="221"/>
      <c r="EL208" s="221"/>
      <c r="EM208" s="221"/>
      <c r="EN208" s="221"/>
      <c r="EO208" s="221"/>
      <c r="EP208" s="221"/>
      <c r="EQ208" s="221"/>
      <c r="ER208" s="221"/>
      <c r="ES208" s="221"/>
      <c r="ET208" s="221">
        <f>X208+AH208</f>
        <v>123</v>
      </c>
      <c r="EU208" s="221"/>
      <c r="EV208" s="221"/>
      <c r="EW208" s="221"/>
      <c r="EX208" s="221"/>
      <c r="EY208" s="221"/>
      <c r="EZ208" s="221"/>
      <c r="FA208" s="221"/>
      <c r="FB208" s="221"/>
      <c r="FC208" s="228"/>
    </row>
    <row r="209" spans="1:159" s="229" customFormat="1" ht="12.75" customHeight="1">
      <c r="A209" s="156">
        <v>198</v>
      </c>
      <c r="B209" s="157">
        <v>9</v>
      </c>
      <c r="C209" s="158" t="s">
        <v>233</v>
      </c>
      <c r="D209" s="226" t="s">
        <v>509</v>
      </c>
      <c r="E209" s="160">
        <v>1</v>
      </c>
      <c r="F209" s="160">
        <v>1</v>
      </c>
      <c r="G209" s="161">
        <v>0</v>
      </c>
      <c r="H209" s="162">
        <v>0</v>
      </c>
      <c r="I209" s="163" t="s">
        <v>3</v>
      </c>
      <c r="J209" s="164"/>
      <c r="K209" s="165">
        <v>13</v>
      </c>
      <c r="L209" s="166"/>
      <c r="M209" s="166"/>
      <c r="N209" s="165">
        <v>200</v>
      </c>
      <c r="O209" s="165"/>
      <c r="P209" s="165"/>
      <c r="Q209" s="167"/>
      <c r="R209" s="167"/>
      <c r="S209" s="168">
        <v>23.5</v>
      </c>
      <c r="T209" s="167">
        <v>1</v>
      </c>
      <c r="U209" s="167"/>
      <c r="V209" s="168">
        <v>23.5</v>
      </c>
      <c r="W209" s="169"/>
      <c r="X209" s="170">
        <v>23.5</v>
      </c>
      <c r="Y209" s="169"/>
      <c r="Z209" s="169"/>
      <c r="AA209" s="169"/>
      <c r="AB209" s="171"/>
      <c r="AC209" s="172"/>
      <c r="AD209" s="169">
        <v>4</v>
      </c>
      <c r="AE209" s="169">
        <v>4</v>
      </c>
      <c r="AF209" s="169">
        <v>24</v>
      </c>
      <c r="AG209" s="169" t="s">
        <v>237</v>
      </c>
      <c r="AH209" s="173">
        <v>5</v>
      </c>
      <c r="AI209" s="227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1"/>
      <c r="BE209" s="221"/>
      <c r="BF209" s="221"/>
      <c r="BG209" s="221"/>
      <c r="BH209" s="221"/>
      <c r="BI209" s="221"/>
      <c r="BJ209" s="221"/>
      <c r="BK209" s="221"/>
      <c r="BL209" s="221"/>
      <c r="BM209" s="221"/>
      <c r="BN209" s="221"/>
      <c r="BO209" s="221"/>
      <c r="BP209" s="221"/>
      <c r="BQ209" s="221"/>
      <c r="BR209" s="221">
        <f>X209</f>
        <v>23.5</v>
      </c>
      <c r="BS209" s="221">
        <f>X209</f>
        <v>23.5</v>
      </c>
      <c r="BT209" s="221"/>
      <c r="BU209" s="221"/>
      <c r="BV209" s="221"/>
      <c r="BW209" s="221"/>
      <c r="BX209" s="221"/>
      <c r="BY209" s="221"/>
      <c r="BZ209" s="221"/>
      <c r="CA209" s="221"/>
      <c r="CB209" s="221"/>
      <c r="CC209" s="221"/>
      <c r="CD209" s="221"/>
      <c r="CE209" s="221"/>
      <c r="CF209" s="221"/>
      <c r="CG209" s="221"/>
      <c r="CH209" s="221"/>
      <c r="CI209" s="221"/>
      <c r="CJ209" s="221"/>
      <c r="CK209" s="221"/>
      <c r="CL209" s="221"/>
      <c r="CM209" s="221"/>
      <c r="CN209" s="221"/>
      <c r="CO209" s="221"/>
      <c r="CP209" s="221"/>
      <c r="CQ209" s="221"/>
      <c r="CR209" s="221"/>
      <c r="CS209" s="221"/>
      <c r="CT209" s="221"/>
      <c r="CU209" s="221">
        <f>X209+AH209</f>
        <v>28.5</v>
      </c>
      <c r="CV209" s="221"/>
      <c r="CW209" s="221"/>
      <c r="CX209" s="221"/>
      <c r="CY209" s="221"/>
      <c r="CZ209" s="221"/>
      <c r="DA209" s="221"/>
      <c r="DB209" s="221"/>
      <c r="DC209" s="221"/>
      <c r="DD209" s="221"/>
      <c r="DE209" s="221"/>
      <c r="DF209" s="221"/>
      <c r="DG209" s="221"/>
      <c r="DH209" s="221"/>
      <c r="DI209" s="221"/>
      <c r="DJ209" s="221"/>
      <c r="DK209" s="221"/>
      <c r="DL209" s="221"/>
      <c r="DM209" s="221"/>
      <c r="DN209" s="221"/>
      <c r="DO209" s="221"/>
      <c r="DP209" s="221"/>
      <c r="DQ209" s="221"/>
      <c r="DR209" s="221"/>
      <c r="DS209" s="221"/>
      <c r="DT209" s="221"/>
      <c r="DU209" s="221"/>
      <c r="DV209" s="221"/>
      <c r="DW209" s="221"/>
      <c r="DX209" s="221"/>
      <c r="DY209" s="221"/>
      <c r="DZ209" s="221"/>
      <c r="EA209" s="221"/>
      <c r="EB209" s="221"/>
      <c r="EC209" s="221"/>
      <c r="ED209" s="221"/>
      <c r="EE209" s="221"/>
      <c r="EF209" s="221"/>
      <c r="EG209" s="221"/>
      <c r="EH209" s="221"/>
      <c r="EI209" s="221"/>
      <c r="EJ209" s="221"/>
      <c r="EK209" s="221"/>
      <c r="EL209" s="221"/>
      <c r="EM209" s="221"/>
      <c r="EN209" s="221"/>
      <c r="EO209" s="221"/>
      <c r="EP209" s="221"/>
      <c r="EQ209" s="221"/>
      <c r="ER209" s="221"/>
      <c r="ES209" s="221"/>
      <c r="ET209" s="221"/>
      <c r="EU209" s="221"/>
      <c r="EV209" s="221"/>
      <c r="EW209" s="221"/>
      <c r="EX209" s="221"/>
      <c r="EY209" s="221"/>
      <c r="EZ209" s="221"/>
      <c r="FA209" s="221"/>
      <c r="FB209" s="221">
        <f>X209</f>
        <v>23.5</v>
      </c>
      <c r="FC209" s="228"/>
    </row>
    <row r="210" spans="1:159" s="229" customFormat="1" ht="12.75" customHeight="1">
      <c r="A210" s="156">
        <v>199</v>
      </c>
      <c r="B210" s="157">
        <v>9</v>
      </c>
      <c r="C210" s="158" t="s">
        <v>175</v>
      </c>
      <c r="D210" s="226" t="s">
        <v>492</v>
      </c>
      <c r="E210" s="160">
        <v>1</v>
      </c>
      <c r="F210" s="160">
        <v>1</v>
      </c>
      <c r="G210" s="161">
        <v>0</v>
      </c>
      <c r="H210" s="162">
        <v>0</v>
      </c>
      <c r="I210" s="163" t="s">
        <v>3</v>
      </c>
      <c r="J210" s="164"/>
      <c r="K210" s="165">
        <v>7.7</v>
      </c>
      <c r="L210" s="166"/>
      <c r="M210" s="166"/>
      <c r="N210" s="165">
        <v>577</v>
      </c>
      <c r="O210" s="165"/>
      <c r="P210" s="165"/>
      <c r="Q210" s="167"/>
      <c r="R210" s="167"/>
      <c r="S210" s="168">
        <v>23.09</v>
      </c>
      <c r="T210" s="167">
        <v>1</v>
      </c>
      <c r="U210" s="167"/>
      <c r="V210" s="168">
        <v>23.09</v>
      </c>
      <c r="W210" s="169"/>
      <c r="X210" s="170">
        <v>23.1</v>
      </c>
      <c r="Y210" s="169"/>
      <c r="Z210" s="169"/>
      <c r="AA210" s="169"/>
      <c r="AB210" s="171"/>
      <c r="AC210" s="172"/>
      <c r="AD210" s="169">
        <v>1</v>
      </c>
      <c r="AE210" s="169">
        <v>2</v>
      </c>
      <c r="AF210" s="169">
        <v>23</v>
      </c>
      <c r="AG210" s="169" t="s">
        <v>493</v>
      </c>
      <c r="AH210" s="173">
        <v>0</v>
      </c>
      <c r="AI210" s="227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1"/>
      <c r="BE210" s="221"/>
      <c r="BF210" s="221"/>
      <c r="BG210" s="221"/>
      <c r="BH210" s="221"/>
      <c r="BI210" s="221"/>
      <c r="BJ210" s="221"/>
      <c r="BK210" s="221"/>
      <c r="BL210" s="221"/>
      <c r="BM210" s="221"/>
      <c r="BN210" s="221"/>
      <c r="BO210" s="221"/>
      <c r="BP210" s="221"/>
      <c r="BQ210" s="221"/>
      <c r="BR210" s="221"/>
      <c r="BS210" s="221"/>
      <c r="BT210" s="221"/>
      <c r="BU210" s="221"/>
      <c r="BV210" s="221"/>
      <c r="BW210" s="221"/>
      <c r="BX210" s="221"/>
      <c r="BY210" s="221"/>
      <c r="BZ210" s="221"/>
      <c r="CA210" s="221"/>
      <c r="CB210" s="221"/>
      <c r="CC210" s="221"/>
      <c r="CD210" s="221"/>
      <c r="CE210" s="221"/>
      <c r="CF210" s="221"/>
      <c r="CG210" s="221"/>
      <c r="CH210" s="221"/>
      <c r="CI210" s="221"/>
      <c r="CJ210" s="221"/>
      <c r="CK210" s="221"/>
      <c r="CL210" s="221"/>
      <c r="CM210" s="221"/>
      <c r="CN210" s="221"/>
      <c r="CO210" s="221">
        <f>X210</f>
        <v>23.1</v>
      </c>
      <c r="CP210" s="221"/>
      <c r="CQ210" s="221"/>
      <c r="CR210" s="221"/>
      <c r="CS210" s="221"/>
      <c r="CT210" s="221"/>
      <c r="CU210" s="221"/>
      <c r="CV210" s="221"/>
      <c r="CW210" s="221"/>
      <c r="CX210" s="221"/>
      <c r="CY210" s="221"/>
      <c r="CZ210" s="221"/>
      <c r="DA210" s="221"/>
      <c r="DB210" s="221"/>
      <c r="DC210" s="221"/>
      <c r="DD210" s="221"/>
      <c r="DE210" s="221"/>
      <c r="DF210" s="221"/>
      <c r="DG210" s="221"/>
      <c r="DH210" s="221"/>
      <c r="DI210" s="221"/>
      <c r="DJ210" s="221"/>
      <c r="DK210" s="221"/>
      <c r="DL210" s="221"/>
      <c r="DM210" s="221"/>
      <c r="DN210" s="221"/>
      <c r="DO210" s="221"/>
      <c r="DP210" s="221"/>
      <c r="DQ210" s="221"/>
      <c r="DR210" s="221"/>
      <c r="DS210" s="221"/>
      <c r="DT210" s="221"/>
      <c r="DU210" s="221"/>
      <c r="DV210" s="221"/>
      <c r="DW210" s="221"/>
      <c r="DX210" s="221"/>
      <c r="DY210" s="221"/>
      <c r="DZ210" s="221"/>
      <c r="EA210" s="221"/>
      <c r="EB210" s="221"/>
      <c r="EC210" s="221"/>
      <c r="ED210" s="221"/>
      <c r="EE210" s="221"/>
      <c r="EF210" s="221"/>
      <c r="EG210" s="221"/>
      <c r="EH210" s="221"/>
      <c r="EI210" s="221"/>
      <c r="EJ210" s="221"/>
      <c r="EK210" s="221"/>
      <c r="EL210" s="221"/>
      <c r="EM210" s="221"/>
      <c r="EN210" s="221"/>
      <c r="EO210" s="221"/>
      <c r="EP210" s="221"/>
      <c r="EQ210" s="221"/>
      <c r="ER210" s="221"/>
      <c r="ES210" s="221"/>
      <c r="ET210" s="221"/>
      <c r="EU210" s="221"/>
      <c r="EV210" s="221"/>
      <c r="EW210" s="221"/>
      <c r="EX210" s="221"/>
      <c r="EY210" s="221"/>
      <c r="EZ210" s="221"/>
      <c r="FA210" s="221"/>
      <c r="FB210" s="221"/>
      <c r="FC210" s="228"/>
    </row>
    <row r="211" spans="1:159" s="229" customFormat="1" ht="12.75" customHeight="1">
      <c r="A211" s="156">
        <v>200</v>
      </c>
      <c r="B211" s="157">
        <v>9</v>
      </c>
      <c r="C211" s="158" t="s">
        <v>450</v>
      </c>
      <c r="D211" s="226" t="s">
        <v>494</v>
      </c>
      <c r="E211" s="160">
        <v>5</v>
      </c>
      <c r="F211" s="160">
        <v>1</v>
      </c>
      <c r="G211" s="161">
        <v>0</v>
      </c>
      <c r="H211" s="162">
        <v>0</v>
      </c>
      <c r="I211" s="163"/>
      <c r="J211" s="164"/>
      <c r="K211" s="165">
        <v>110</v>
      </c>
      <c r="L211" s="166"/>
      <c r="M211" s="166"/>
      <c r="N211" s="165">
        <v>1927</v>
      </c>
      <c r="O211" s="165"/>
      <c r="P211" s="165"/>
      <c r="Q211" s="167"/>
      <c r="R211" s="167"/>
      <c r="S211" s="168">
        <v>203.54</v>
      </c>
      <c r="T211" s="167">
        <v>1</v>
      </c>
      <c r="U211" s="167"/>
      <c r="V211" s="168">
        <v>203.54</v>
      </c>
      <c r="W211" s="169">
        <v>50</v>
      </c>
      <c r="X211" s="170">
        <v>253.5</v>
      </c>
      <c r="Y211" s="169"/>
      <c r="Z211" s="169"/>
      <c r="AA211" s="169"/>
      <c r="AB211" s="171"/>
      <c r="AC211" s="172"/>
      <c r="AD211" s="169">
        <v>1</v>
      </c>
      <c r="AE211" s="169">
        <v>4</v>
      </c>
      <c r="AF211" s="169">
        <v>254</v>
      </c>
      <c r="AG211" s="169" t="s">
        <v>454</v>
      </c>
      <c r="AH211" s="173">
        <v>15</v>
      </c>
      <c r="AI211" s="227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1"/>
      <c r="BE211" s="221"/>
      <c r="BF211" s="221"/>
      <c r="BG211" s="221"/>
      <c r="BH211" s="221"/>
      <c r="BI211" s="221"/>
      <c r="BJ211" s="221"/>
      <c r="BK211" s="221"/>
      <c r="BL211" s="221"/>
      <c r="BM211" s="221"/>
      <c r="BN211" s="221"/>
      <c r="BO211" s="221"/>
      <c r="BP211" s="221"/>
      <c r="BQ211" s="221"/>
      <c r="BR211" s="221"/>
      <c r="BS211" s="221"/>
      <c r="BT211" s="221"/>
      <c r="BU211" s="221"/>
      <c r="BV211" s="221"/>
      <c r="BW211" s="221"/>
      <c r="BX211" s="221"/>
      <c r="BY211" s="221"/>
      <c r="BZ211" s="221"/>
      <c r="CA211" s="221"/>
      <c r="CB211" s="221"/>
      <c r="CC211" s="221"/>
      <c r="CD211" s="221"/>
      <c r="CE211" s="221"/>
      <c r="CF211" s="221"/>
      <c r="CG211" s="221"/>
      <c r="CH211" s="221"/>
      <c r="CI211" s="221"/>
      <c r="CJ211" s="221"/>
      <c r="CK211" s="221"/>
      <c r="CL211" s="221"/>
      <c r="CM211" s="221"/>
      <c r="CN211" s="221"/>
      <c r="CO211" s="221"/>
      <c r="CP211" s="221"/>
      <c r="CQ211" s="221"/>
      <c r="CR211" s="221"/>
      <c r="CS211" s="221"/>
      <c r="CT211" s="221"/>
      <c r="CU211" s="221"/>
      <c r="CV211" s="221"/>
      <c r="CW211" s="221"/>
      <c r="CX211" s="221"/>
      <c r="CY211" s="221"/>
      <c r="CZ211" s="221"/>
      <c r="DA211" s="221"/>
      <c r="DB211" s="221"/>
      <c r="DC211" s="221"/>
      <c r="DD211" s="221"/>
      <c r="DE211" s="221"/>
      <c r="DF211" s="221"/>
      <c r="DG211" s="221"/>
      <c r="DH211" s="221"/>
      <c r="DI211" s="221"/>
      <c r="DJ211" s="221"/>
      <c r="DK211" s="221"/>
      <c r="DL211" s="221"/>
      <c r="DM211" s="221"/>
      <c r="DN211" s="221"/>
      <c r="DO211" s="221"/>
      <c r="DP211" s="221"/>
      <c r="DQ211" s="221"/>
      <c r="DR211" s="221"/>
      <c r="DS211" s="221"/>
      <c r="DT211" s="221"/>
      <c r="DU211" s="221"/>
      <c r="DV211" s="221"/>
      <c r="DW211" s="221"/>
      <c r="DX211" s="221"/>
      <c r="DY211" s="221"/>
      <c r="DZ211" s="221"/>
      <c r="EA211" s="221"/>
      <c r="EB211" s="221"/>
      <c r="EC211" s="221"/>
      <c r="ED211" s="221">
        <f>X211+AH211</f>
        <v>268.5</v>
      </c>
      <c r="EE211" s="221"/>
      <c r="EF211" s="221"/>
      <c r="EG211" s="221"/>
      <c r="EH211" s="221"/>
      <c r="EI211" s="221"/>
      <c r="EJ211" s="221"/>
      <c r="EK211" s="221"/>
      <c r="EL211" s="221"/>
      <c r="EM211" s="221"/>
      <c r="EN211" s="221"/>
      <c r="EO211" s="221"/>
      <c r="EP211" s="221"/>
      <c r="EQ211" s="221"/>
      <c r="ER211" s="221"/>
      <c r="ES211" s="221"/>
      <c r="ET211" s="221"/>
      <c r="EU211" s="221"/>
      <c r="EV211" s="221"/>
      <c r="EW211" s="221"/>
      <c r="EX211" s="221"/>
      <c r="EY211" s="221"/>
      <c r="EZ211" s="221"/>
      <c r="FA211" s="221"/>
      <c r="FB211" s="221"/>
      <c r="FC211" s="228"/>
    </row>
    <row r="212" spans="1:159" s="229" customFormat="1" ht="12.75" customHeight="1">
      <c r="A212" s="156">
        <v>201</v>
      </c>
      <c r="B212" s="157">
        <v>9</v>
      </c>
      <c r="C212" s="158" t="s">
        <v>327</v>
      </c>
      <c r="D212" s="226" t="s">
        <v>442</v>
      </c>
      <c r="E212" s="237">
        <v>1</v>
      </c>
      <c r="F212" s="160">
        <v>1</v>
      </c>
      <c r="G212" s="161">
        <v>0</v>
      </c>
      <c r="H212" s="162">
        <v>0</v>
      </c>
      <c r="I212" s="163" t="s">
        <v>3</v>
      </c>
      <c r="J212" s="164"/>
      <c r="K212" s="165">
        <v>30</v>
      </c>
      <c r="L212" s="166"/>
      <c r="M212" s="166"/>
      <c r="N212" s="165">
        <v>900</v>
      </c>
      <c r="O212" s="165"/>
      <c r="P212" s="165"/>
      <c r="Q212" s="167"/>
      <c r="R212" s="167"/>
      <c r="S212" s="168">
        <v>63</v>
      </c>
      <c r="T212" s="167">
        <v>1</v>
      </c>
      <c r="U212" s="167"/>
      <c r="V212" s="168">
        <v>63</v>
      </c>
      <c r="W212" s="169"/>
      <c r="X212" s="170">
        <v>63</v>
      </c>
      <c r="Y212" s="169"/>
      <c r="Z212" s="169"/>
      <c r="AA212" s="169"/>
      <c r="AB212" s="171"/>
      <c r="AC212" s="172"/>
      <c r="AD212" s="169">
        <v>1</v>
      </c>
      <c r="AE212" s="169">
        <v>2</v>
      </c>
      <c r="AF212" s="169">
        <v>63</v>
      </c>
      <c r="AG212" s="169" t="s">
        <v>151</v>
      </c>
      <c r="AH212" s="173">
        <v>0</v>
      </c>
      <c r="AI212" s="227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1"/>
      <c r="BX212" s="221"/>
      <c r="BY212" s="221"/>
      <c r="BZ212" s="221"/>
      <c r="CA212" s="221"/>
      <c r="CB212" s="221"/>
      <c r="CC212" s="221"/>
      <c r="CD212" s="221"/>
      <c r="CE212" s="221"/>
      <c r="CF212" s="221"/>
      <c r="CG212" s="221"/>
      <c r="CH212" s="221"/>
      <c r="CI212" s="221"/>
      <c r="CJ212" s="221"/>
      <c r="CK212" s="221"/>
      <c r="CL212" s="221"/>
      <c r="CM212" s="221"/>
      <c r="CN212" s="221"/>
      <c r="CO212" s="221"/>
      <c r="CP212" s="221"/>
      <c r="CQ212" s="221">
        <f>X212</f>
        <v>63</v>
      </c>
      <c r="CR212" s="221"/>
      <c r="CS212" s="221"/>
      <c r="CT212" s="221"/>
      <c r="CU212" s="221"/>
      <c r="CV212" s="221"/>
      <c r="CW212" s="221"/>
      <c r="CX212" s="221"/>
      <c r="CY212" s="221"/>
      <c r="CZ212" s="221"/>
      <c r="DA212" s="221"/>
      <c r="DB212" s="221"/>
      <c r="DC212" s="221"/>
      <c r="DD212" s="221"/>
      <c r="DE212" s="221"/>
      <c r="DF212" s="221"/>
      <c r="DG212" s="221"/>
      <c r="DH212" s="221"/>
      <c r="DI212" s="221"/>
      <c r="DJ212" s="221"/>
      <c r="DK212" s="221"/>
      <c r="DL212" s="221"/>
      <c r="DM212" s="221"/>
      <c r="DN212" s="221"/>
      <c r="DO212" s="221"/>
      <c r="DP212" s="221"/>
      <c r="DQ212" s="221"/>
      <c r="DR212" s="221"/>
      <c r="DS212" s="221"/>
      <c r="DT212" s="221"/>
      <c r="DU212" s="221"/>
      <c r="DV212" s="221"/>
      <c r="DW212" s="221"/>
      <c r="DX212" s="221"/>
      <c r="DY212" s="221"/>
      <c r="DZ212" s="221"/>
      <c r="EA212" s="221"/>
      <c r="EB212" s="221"/>
      <c r="EC212" s="221"/>
      <c r="ED212" s="221"/>
      <c r="EE212" s="221"/>
      <c r="EF212" s="221"/>
      <c r="EG212" s="221"/>
      <c r="EH212" s="221"/>
      <c r="EI212" s="221"/>
      <c r="EJ212" s="221"/>
      <c r="EK212" s="221"/>
      <c r="EL212" s="221"/>
      <c r="EM212" s="221"/>
      <c r="EN212" s="221"/>
      <c r="EO212" s="221"/>
      <c r="EP212" s="221"/>
      <c r="EQ212" s="221"/>
      <c r="ER212" s="221"/>
      <c r="ES212" s="221"/>
      <c r="ET212" s="221"/>
      <c r="EU212" s="221"/>
      <c r="EV212" s="221"/>
      <c r="EW212" s="221"/>
      <c r="EX212" s="221"/>
      <c r="EY212" s="221"/>
      <c r="EZ212" s="221"/>
      <c r="FA212" s="221"/>
      <c r="FB212" s="221"/>
      <c r="FC212" s="228"/>
    </row>
    <row r="213" spans="1:159" s="229" customFormat="1" ht="12.75" customHeight="1">
      <c r="A213" s="156">
        <v>202</v>
      </c>
      <c r="B213" s="157">
        <v>9</v>
      </c>
      <c r="C213" s="158" t="s">
        <v>177</v>
      </c>
      <c r="D213" s="226" t="s">
        <v>495</v>
      </c>
      <c r="E213" s="160">
        <v>1</v>
      </c>
      <c r="F213" s="160">
        <v>1</v>
      </c>
      <c r="G213" s="161">
        <v>0</v>
      </c>
      <c r="H213" s="162">
        <v>0</v>
      </c>
      <c r="I213" s="163"/>
      <c r="J213" s="164"/>
      <c r="K213" s="165">
        <v>13.8</v>
      </c>
      <c r="L213" s="166"/>
      <c r="M213" s="166"/>
      <c r="N213" s="165">
        <v>420</v>
      </c>
      <c r="O213" s="165"/>
      <c r="P213" s="165"/>
      <c r="Q213" s="167"/>
      <c r="R213" s="167"/>
      <c r="S213" s="168">
        <v>29.1</v>
      </c>
      <c r="T213" s="167">
        <v>1</v>
      </c>
      <c r="U213" s="167"/>
      <c r="V213" s="168">
        <v>29.1</v>
      </c>
      <c r="W213" s="169"/>
      <c r="X213" s="170">
        <v>29.1</v>
      </c>
      <c r="Y213" s="169"/>
      <c r="Z213" s="169"/>
      <c r="AA213" s="169"/>
      <c r="AB213" s="171"/>
      <c r="AC213" s="172"/>
      <c r="AD213" s="169">
        <v>1</v>
      </c>
      <c r="AE213" s="169">
        <v>1</v>
      </c>
      <c r="AF213" s="169">
        <v>29</v>
      </c>
      <c r="AG213" s="169" t="s">
        <v>242</v>
      </c>
      <c r="AH213" s="173">
        <v>0</v>
      </c>
      <c r="AI213" s="227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1"/>
      <c r="BE213" s="221"/>
      <c r="BF213" s="221"/>
      <c r="BG213" s="221"/>
      <c r="BH213" s="221"/>
      <c r="BI213" s="221"/>
      <c r="BJ213" s="221"/>
      <c r="BK213" s="221"/>
      <c r="BL213" s="221"/>
      <c r="BM213" s="221"/>
      <c r="BN213" s="221"/>
      <c r="BO213" s="221"/>
      <c r="BP213" s="221"/>
      <c r="BQ213" s="221"/>
      <c r="BR213" s="221"/>
      <c r="BS213" s="221"/>
      <c r="BT213" s="221"/>
      <c r="BU213" s="221"/>
      <c r="BV213" s="221"/>
      <c r="BW213" s="221"/>
      <c r="BX213" s="221"/>
      <c r="BY213" s="221"/>
      <c r="BZ213" s="221"/>
      <c r="CA213" s="221"/>
      <c r="CB213" s="221"/>
      <c r="CC213" s="221"/>
      <c r="CD213" s="221"/>
      <c r="CE213" s="221"/>
      <c r="CF213" s="221"/>
      <c r="CG213" s="221"/>
      <c r="CH213" s="221"/>
      <c r="CI213" s="221"/>
      <c r="CJ213" s="221"/>
      <c r="CK213" s="221"/>
      <c r="CL213" s="221"/>
      <c r="CM213" s="221"/>
      <c r="CN213" s="221"/>
      <c r="CO213" s="221"/>
      <c r="CP213" s="221"/>
      <c r="CQ213" s="221"/>
      <c r="CR213" s="221"/>
      <c r="CS213" s="221"/>
      <c r="CT213" s="221"/>
      <c r="CU213" s="221"/>
      <c r="CV213" s="221"/>
      <c r="CW213" s="221"/>
      <c r="CX213" s="221"/>
      <c r="CY213" s="221"/>
      <c r="CZ213" s="221"/>
      <c r="DA213" s="221"/>
      <c r="DB213" s="221"/>
      <c r="DC213" s="221"/>
      <c r="DD213" s="221"/>
      <c r="DE213" s="221"/>
      <c r="DF213" s="221"/>
      <c r="DG213" s="221"/>
      <c r="DH213" s="221"/>
      <c r="DI213" s="221"/>
      <c r="DJ213" s="221"/>
      <c r="DK213" s="221"/>
      <c r="DL213" s="221"/>
      <c r="DM213" s="221"/>
      <c r="DN213" s="221"/>
      <c r="DO213" s="221"/>
      <c r="DP213" s="221"/>
      <c r="DQ213" s="221"/>
      <c r="DR213" s="221"/>
      <c r="DS213" s="221"/>
      <c r="DT213" s="221"/>
      <c r="DU213" s="221"/>
      <c r="DV213" s="221"/>
      <c r="DW213" s="221"/>
      <c r="DX213" s="221"/>
      <c r="DY213" s="221"/>
      <c r="DZ213" s="221"/>
      <c r="EA213" s="221"/>
      <c r="EB213" s="221"/>
      <c r="EC213" s="221"/>
      <c r="ED213" s="221"/>
      <c r="EE213" s="221"/>
      <c r="EF213" s="221"/>
      <c r="EG213" s="221"/>
      <c r="EH213" s="221"/>
      <c r="EI213" s="221"/>
      <c r="EJ213" s="221"/>
      <c r="EK213" s="221"/>
      <c r="EL213" s="221"/>
      <c r="EM213" s="221"/>
      <c r="EN213" s="221"/>
      <c r="EO213" s="221"/>
      <c r="EP213" s="221"/>
      <c r="EQ213" s="221"/>
      <c r="ER213" s="221"/>
      <c r="ES213" s="221"/>
      <c r="ET213" s="221">
        <f>X213</f>
        <v>29.1</v>
      </c>
      <c r="EU213" s="221"/>
      <c r="EV213" s="221"/>
      <c r="EW213" s="221"/>
      <c r="EX213" s="221"/>
      <c r="EY213" s="221"/>
      <c r="EZ213" s="221"/>
      <c r="FA213" s="221"/>
      <c r="FB213" s="221"/>
      <c r="FC213" s="228"/>
    </row>
    <row r="214" spans="1:159" s="229" customFormat="1" ht="12.75" customHeight="1">
      <c r="A214" s="156">
        <v>203</v>
      </c>
      <c r="B214" s="157">
        <v>9</v>
      </c>
      <c r="C214" s="158" t="s">
        <v>186</v>
      </c>
      <c r="D214" s="226" t="s">
        <v>496</v>
      </c>
      <c r="E214" s="160">
        <v>1</v>
      </c>
      <c r="F214" s="160">
        <v>3</v>
      </c>
      <c r="G214" s="161">
        <v>1</v>
      </c>
      <c r="H214" s="162">
        <v>0</v>
      </c>
      <c r="I214" s="163" t="s">
        <v>15</v>
      </c>
      <c r="J214" s="164" t="s">
        <v>279</v>
      </c>
      <c r="K214" s="165">
        <v>18</v>
      </c>
      <c r="L214" s="166"/>
      <c r="M214" s="166"/>
      <c r="N214" s="165">
        <v>300</v>
      </c>
      <c r="O214" s="165"/>
      <c r="P214" s="165"/>
      <c r="Q214" s="167"/>
      <c r="R214" s="167"/>
      <c r="S214" s="168">
        <v>15</v>
      </c>
      <c r="T214" s="167">
        <v>1</v>
      </c>
      <c r="U214" s="167"/>
      <c r="V214" s="168">
        <v>15</v>
      </c>
      <c r="W214" s="169"/>
      <c r="X214" s="170">
        <v>15</v>
      </c>
      <c r="Y214" s="169"/>
      <c r="Z214" s="169"/>
      <c r="AA214" s="169"/>
      <c r="AB214" s="171"/>
      <c r="AC214" s="172"/>
      <c r="AD214" s="169">
        <v>6</v>
      </c>
      <c r="AE214" s="169">
        <v>8</v>
      </c>
      <c r="AF214" s="169">
        <v>50</v>
      </c>
      <c r="AG214" s="169" t="s">
        <v>65</v>
      </c>
      <c r="AH214" s="173">
        <v>5</v>
      </c>
      <c r="AI214" s="227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>
        <f>X214</f>
        <v>15</v>
      </c>
      <c r="AU214" s="220">
        <f>X214</f>
        <v>15</v>
      </c>
      <c r="AV214" s="220"/>
      <c r="AW214" s="220"/>
      <c r="AX214" s="220"/>
      <c r="AY214" s="220">
        <f>X214+AH214</f>
        <v>20</v>
      </c>
      <c r="AZ214" s="220"/>
      <c r="BA214" s="220"/>
      <c r="BB214" s="220"/>
      <c r="BC214" s="220"/>
      <c r="BD214" s="221"/>
      <c r="BE214" s="221"/>
      <c r="BF214" s="221"/>
      <c r="BG214" s="221"/>
      <c r="BH214" s="221"/>
      <c r="BI214" s="221"/>
      <c r="BJ214" s="221"/>
      <c r="BK214" s="221"/>
      <c r="BL214" s="221"/>
      <c r="BM214" s="221"/>
      <c r="BN214" s="221"/>
      <c r="BO214" s="221"/>
      <c r="BP214" s="221"/>
      <c r="BQ214" s="221"/>
      <c r="BR214" s="221"/>
      <c r="BS214" s="221"/>
      <c r="BT214" s="221"/>
      <c r="BU214" s="221"/>
      <c r="BV214" s="221"/>
      <c r="BW214" s="221"/>
      <c r="BX214" s="221"/>
      <c r="BY214" s="221"/>
      <c r="BZ214" s="221"/>
      <c r="CA214" s="221"/>
      <c r="CB214" s="221"/>
      <c r="CC214" s="221"/>
      <c r="CD214" s="221"/>
      <c r="CE214" s="221"/>
      <c r="CF214" s="221"/>
      <c r="CG214" s="221"/>
      <c r="CH214" s="221"/>
      <c r="CI214" s="221"/>
      <c r="CJ214" s="221"/>
      <c r="CK214" s="221"/>
      <c r="CL214" s="221"/>
      <c r="CM214" s="221"/>
      <c r="CN214" s="221"/>
      <c r="CO214" s="221"/>
      <c r="CP214" s="221"/>
      <c r="CQ214" s="221"/>
      <c r="CR214" s="221">
        <f>X214</f>
        <v>15</v>
      </c>
      <c r="CS214" s="221"/>
      <c r="CT214" s="221"/>
      <c r="CU214" s="221"/>
      <c r="CV214" s="221"/>
      <c r="CW214" s="221"/>
      <c r="CX214" s="221"/>
      <c r="CY214" s="221"/>
      <c r="CZ214" s="221"/>
      <c r="DA214" s="221"/>
      <c r="DB214" s="221"/>
      <c r="DC214" s="221"/>
      <c r="DD214" s="221"/>
      <c r="DE214" s="221"/>
      <c r="DF214" s="221"/>
      <c r="DG214" s="221"/>
      <c r="DH214" s="221"/>
      <c r="DI214" s="221"/>
      <c r="DJ214" s="221"/>
      <c r="DK214" s="221"/>
      <c r="DL214" s="221"/>
      <c r="DM214" s="221"/>
      <c r="DN214" s="221"/>
      <c r="DO214" s="221"/>
      <c r="DP214" s="221"/>
      <c r="DQ214" s="221"/>
      <c r="DR214" s="221"/>
      <c r="DS214" s="221"/>
      <c r="DT214" s="221"/>
      <c r="DU214" s="221"/>
      <c r="DV214" s="221"/>
      <c r="DW214" s="221">
        <f>X214</f>
        <v>15</v>
      </c>
      <c r="DX214" s="221"/>
      <c r="DY214" s="221"/>
      <c r="DZ214" s="221"/>
      <c r="EA214" s="221"/>
      <c r="EB214" s="221"/>
      <c r="EC214" s="221"/>
      <c r="ED214" s="221"/>
      <c r="EE214" s="221"/>
      <c r="EF214" s="221"/>
      <c r="EG214" s="221"/>
      <c r="EH214" s="221"/>
      <c r="EI214" s="221">
        <f>X214</f>
        <v>15</v>
      </c>
      <c r="EJ214" s="221"/>
      <c r="EK214" s="221"/>
      <c r="EL214" s="221"/>
      <c r="EM214" s="221"/>
      <c r="EN214" s="221"/>
      <c r="EO214" s="221"/>
      <c r="EP214" s="221"/>
      <c r="EQ214" s="221"/>
      <c r="ER214" s="221"/>
      <c r="ES214" s="221"/>
      <c r="ET214" s="221"/>
      <c r="EU214" s="221"/>
      <c r="EV214" s="221"/>
      <c r="EW214" s="221"/>
      <c r="EX214" s="221"/>
      <c r="EY214" s="221"/>
      <c r="EZ214" s="221"/>
      <c r="FA214" s="221"/>
      <c r="FB214" s="221"/>
      <c r="FC214" s="228"/>
    </row>
    <row r="215" spans="1:159" s="229" customFormat="1" ht="12.75" customHeight="1">
      <c r="A215" s="156"/>
      <c r="B215" s="157"/>
      <c r="C215" s="158"/>
      <c r="D215" s="226"/>
      <c r="E215" s="160"/>
      <c r="F215" s="160">
        <v>3</v>
      </c>
      <c r="G215" s="161">
        <v>2</v>
      </c>
      <c r="H215" s="162">
        <v>0</v>
      </c>
      <c r="I215" s="163" t="s">
        <v>15</v>
      </c>
      <c r="J215" s="164" t="s">
        <v>335</v>
      </c>
      <c r="K215" s="165">
        <v>30</v>
      </c>
      <c r="L215" s="166"/>
      <c r="M215" s="166"/>
      <c r="N215" s="165">
        <v>400</v>
      </c>
      <c r="O215" s="165"/>
      <c r="P215" s="165"/>
      <c r="Q215" s="167"/>
      <c r="R215" s="167"/>
      <c r="S215" s="168">
        <v>38</v>
      </c>
      <c r="T215" s="167">
        <v>1</v>
      </c>
      <c r="U215" s="167"/>
      <c r="V215" s="168">
        <v>38</v>
      </c>
      <c r="W215" s="169"/>
      <c r="X215" s="170">
        <v>38</v>
      </c>
      <c r="Y215" s="169"/>
      <c r="Z215" s="169"/>
      <c r="AA215" s="169"/>
      <c r="AB215" s="171"/>
      <c r="AC215" s="172"/>
      <c r="AD215" s="169"/>
      <c r="AE215" s="169"/>
      <c r="AF215" s="169"/>
      <c r="AG215" s="169"/>
      <c r="AH215" s="173"/>
      <c r="AI215" s="227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>
        <f>X215</f>
        <v>38</v>
      </c>
      <c r="AU215" s="220">
        <f>X215</f>
        <v>38</v>
      </c>
      <c r="AV215" s="220"/>
      <c r="AW215" s="220"/>
      <c r="AX215" s="220"/>
      <c r="AY215" s="220">
        <f>X215</f>
        <v>38</v>
      </c>
      <c r="AZ215" s="220"/>
      <c r="BA215" s="220"/>
      <c r="BB215" s="220"/>
      <c r="BC215" s="220"/>
      <c r="BD215" s="221"/>
      <c r="BE215" s="221"/>
      <c r="BF215" s="221"/>
      <c r="BG215" s="221"/>
      <c r="BH215" s="221"/>
      <c r="BI215" s="221"/>
      <c r="BJ215" s="221"/>
      <c r="BK215" s="221"/>
      <c r="BL215" s="221"/>
      <c r="BM215" s="221"/>
      <c r="BN215" s="221"/>
      <c r="BO215" s="221"/>
      <c r="BP215" s="221"/>
      <c r="BQ215" s="221"/>
      <c r="BR215" s="221"/>
      <c r="BS215" s="221"/>
      <c r="BT215" s="221"/>
      <c r="BU215" s="221"/>
      <c r="BV215" s="221"/>
      <c r="BW215" s="221"/>
      <c r="BX215" s="221"/>
      <c r="BY215" s="221"/>
      <c r="BZ215" s="221"/>
      <c r="CA215" s="221"/>
      <c r="CB215" s="221"/>
      <c r="CC215" s="221"/>
      <c r="CD215" s="221"/>
      <c r="CE215" s="221"/>
      <c r="CF215" s="221"/>
      <c r="CG215" s="221"/>
      <c r="CH215" s="221"/>
      <c r="CI215" s="221"/>
      <c r="CJ215" s="221"/>
      <c r="CK215" s="221"/>
      <c r="CL215" s="221"/>
      <c r="CM215" s="221"/>
      <c r="CN215" s="221"/>
      <c r="CO215" s="221"/>
      <c r="CP215" s="221"/>
      <c r="CQ215" s="221"/>
      <c r="CR215" s="221">
        <f>X215</f>
        <v>38</v>
      </c>
      <c r="CS215" s="221"/>
      <c r="CT215" s="221"/>
      <c r="CU215" s="221"/>
      <c r="CV215" s="221"/>
      <c r="CW215" s="221"/>
      <c r="CX215" s="221"/>
      <c r="CY215" s="221"/>
      <c r="CZ215" s="221"/>
      <c r="DA215" s="221"/>
      <c r="DB215" s="221"/>
      <c r="DC215" s="221"/>
      <c r="DD215" s="221"/>
      <c r="DE215" s="221"/>
      <c r="DF215" s="221"/>
      <c r="DG215" s="221"/>
      <c r="DH215" s="221"/>
      <c r="DI215" s="221"/>
      <c r="DJ215" s="221"/>
      <c r="DK215" s="221"/>
      <c r="DL215" s="221"/>
      <c r="DM215" s="221"/>
      <c r="DN215" s="221"/>
      <c r="DO215" s="221"/>
      <c r="DP215" s="221"/>
      <c r="DQ215" s="221"/>
      <c r="DR215" s="221"/>
      <c r="DS215" s="221"/>
      <c r="DT215" s="221"/>
      <c r="DU215" s="221"/>
      <c r="DV215" s="221"/>
      <c r="DW215" s="221">
        <f>X215</f>
        <v>38</v>
      </c>
      <c r="DX215" s="221"/>
      <c r="DY215" s="221"/>
      <c r="DZ215" s="221"/>
      <c r="EA215" s="221"/>
      <c r="EB215" s="221"/>
      <c r="EC215" s="221"/>
      <c r="ED215" s="221"/>
      <c r="EE215" s="221"/>
      <c r="EF215" s="221"/>
      <c r="EG215" s="221"/>
      <c r="EH215" s="221"/>
      <c r="EI215" s="221">
        <f>X215</f>
        <v>38</v>
      </c>
      <c r="EJ215" s="221"/>
      <c r="EK215" s="221"/>
      <c r="EL215" s="221"/>
      <c r="EM215" s="221"/>
      <c r="EN215" s="221"/>
      <c r="EO215" s="221"/>
      <c r="EP215" s="221"/>
      <c r="EQ215" s="221"/>
      <c r="ER215" s="221"/>
      <c r="ES215" s="221"/>
      <c r="ET215" s="221"/>
      <c r="EU215" s="221"/>
      <c r="EV215" s="221"/>
      <c r="EW215" s="221"/>
      <c r="EX215" s="221"/>
      <c r="EY215" s="221"/>
      <c r="EZ215" s="221"/>
      <c r="FA215" s="221"/>
      <c r="FB215" s="221"/>
      <c r="FC215" s="228"/>
    </row>
    <row r="216" spans="1:159" s="229" customFormat="1" ht="12.75" customHeight="1">
      <c r="A216" s="156">
        <v>204</v>
      </c>
      <c r="B216" s="157">
        <v>9</v>
      </c>
      <c r="C216" s="158" t="s">
        <v>186</v>
      </c>
      <c r="D216" s="226" t="s">
        <v>443</v>
      </c>
      <c r="E216" s="160">
        <v>1</v>
      </c>
      <c r="F216" s="160">
        <v>1</v>
      </c>
      <c r="G216" s="161">
        <v>0</v>
      </c>
      <c r="H216" s="162">
        <v>0</v>
      </c>
      <c r="I216" s="163" t="s">
        <v>3</v>
      </c>
      <c r="J216" s="164"/>
      <c r="K216" s="165">
        <v>19</v>
      </c>
      <c r="L216" s="166"/>
      <c r="M216" s="166"/>
      <c r="N216" s="165">
        <v>650</v>
      </c>
      <c r="O216" s="165"/>
      <c r="P216" s="165"/>
      <c r="Q216" s="167"/>
      <c r="R216" s="167"/>
      <c r="S216" s="168">
        <v>41.5</v>
      </c>
      <c r="T216" s="167">
        <v>1</v>
      </c>
      <c r="U216" s="167"/>
      <c r="V216" s="168">
        <v>41.5</v>
      </c>
      <c r="W216" s="169"/>
      <c r="X216" s="170">
        <v>41.5</v>
      </c>
      <c r="Y216" s="169"/>
      <c r="Z216" s="169"/>
      <c r="AA216" s="169"/>
      <c r="AB216" s="171"/>
      <c r="AC216" s="172"/>
      <c r="AD216" s="169">
        <v>1</v>
      </c>
      <c r="AE216" s="169">
        <v>2</v>
      </c>
      <c r="AF216" s="169">
        <v>42</v>
      </c>
      <c r="AG216" s="169" t="s">
        <v>151</v>
      </c>
      <c r="AH216" s="173">
        <v>0</v>
      </c>
      <c r="AI216" s="227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1"/>
      <c r="BE216" s="221"/>
      <c r="BF216" s="221"/>
      <c r="BG216" s="221"/>
      <c r="BH216" s="221"/>
      <c r="BI216" s="221"/>
      <c r="BJ216" s="221"/>
      <c r="BK216" s="221"/>
      <c r="BL216" s="221"/>
      <c r="BM216" s="221"/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1"/>
      <c r="BZ216" s="221"/>
      <c r="CA216" s="221"/>
      <c r="CB216" s="221"/>
      <c r="CC216" s="221"/>
      <c r="CD216" s="221"/>
      <c r="CE216" s="221"/>
      <c r="CF216" s="221"/>
      <c r="CG216" s="221"/>
      <c r="CH216" s="221"/>
      <c r="CI216" s="221"/>
      <c r="CJ216" s="221"/>
      <c r="CK216" s="221"/>
      <c r="CL216" s="221"/>
      <c r="CM216" s="221"/>
      <c r="CN216" s="221"/>
      <c r="CO216" s="221"/>
      <c r="CP216" s="221"/>
      <c r="CQ216" s="221">
        <f>X216</f>
        <v>41.5</v>
      </c>
      <c r="CR216" s="221"/>
      <c r="CS216" s="221"/>
      <c r="CT216" s="221"/>
      <c r="CU216" s="221"/>
      <c r="CV216" s="221"/>
      <c r="CW216" s="221"/>
      <c r="CX216" s="221"/>
      <c r="CY216" s="221"/>
      <c r="CZ216" s="221"/>
      <c r="DA216" s="221"/>
      <c r="DB216" s="221"/>
      <c r="DC216" s="221"/>
      <c r="DD216" s="221"/>
      <c r="DE216" s="221"/>
      <c r="DF216" s="221"/>
      <c r="DG216" s="221"/>
      <c r="DH216" s="221"/>
      <c r="DI216" s="221"/>
      <c r="DJ216" s="221"/>
      <c r="DK216" s="221"/>
      <c r="DL216" s="221"/>
      <c r="DM216" s="221"/>
      <c r="DN216" s="221"/>
      <c r="DO216" s="221"/>
      <c r="DP216" s="221"/>
      <c r="DQ216" s="221"/>
      <c r="DR216" s="221"/>
      <c r="DS216" s="221"/>
      <c r="DT216" s="221"/>
      <c r="DU216" s="221"/>
      <c r="DV216" s="221"/>
      <c r="DW216" s="221"/>
      <c r="DX216" s="221"/>
      <c r="DY216" s="221"/>
      <c r="DZ216" s="221"/>
      <c r="EA216" s="221"/>
      <c r="EB216" s="221"/>
      <c r="EC216" s="221"/>
      <c r="ED216" s="221"/>
      <c r="EE216" s="221"/>
      <c r="EF216" s="221"/>
      <c r="EG216" s="221"/>
      <c r="EH216" s="221"/>
      <c r="EI216" s="221"/>
      <c r="EJ216" s="221"/>
      <c r="EK216" s="221"/>
      <c r="EL216" s="221"/>
      <c r="EM216" s="221"/>
      <c r="EN216" s="221"/>
      <c r="EO216" s="221"/>
      <c r="EP216" s="221"/>
      <c r="EQ216" s="221"/>
      <c r="ER216" s="221"/>
      <c r="ES216" s="221"/>
      <c r="ET216" s="221"/>
      <c r="EU216" s="221"/>
      <c r="EV216" s="221"/>
      <c r="EW216" s="221"/>
      <c r="EX216" s="221"/>
      <c r="EY216" s="221"/>
      <c r="EZ216" s="221"/>
      <c r="FA216" s="221"/>
      <c r="FB216" s="221"/>
      <c r="FC216" s="228"/>
    </row>
    <row r="217" spans="1:159" s="229" customFormat="1" ht="12.75" customHeight="1">
      <c r="A217" s="156">
        <v>205</v>
      </c>
      <c r="B217" s="157">
        <v>9</v>
      </c>
      <c r="C217" s="158" t="s">
        <v>186</v>
      </c>
      <c r="D217" s="226" t="s">
        <v>497</v>
      </c>
      <c r="E217" s="160">
        <v>1</v>
      </c>
      <c r="F217" s="160">
        <v>1</v>
      </c>
      <c r="G217" s="161">
        <v>1</v>
      </c>
      <c r="H217" s="162">
        <v>0</v>
      </c>
      <c r="I217" s="163" t="s">
        <v>3</v>
      </c>
      <c r="J217" s="164" t="s">
        <v>6</v>
      </c>
      <c r="K217" s="165">
        <v>25</v>
      </c>
      <c r="L217" s="166"/>
      <c r="M217" s="166"/>
      <c r="N217" s="165">
        <v>1100</v>
      </c>
      <c r="O217" s="165"/>
      <c r="P217" s="165"/>
      <c r="Q217" s="167"/>
      <c r="R217" s="167"/>
      <c r="S217" s="168">
        <v>59.5</v>
      </c>
      <c r="T217" s="167"/>
      <c r="U217" s="167">
        <v>1.2</v>
      </c>
      <c r="V217" s="168">
        <v>71.4</v>
      </c>
      <c r="W217" s="169"/>
      <c r="X217" s="170">
        <v>71.4</v>
      </c>
      <c r="Y217" s="169"/>
      <c r="Z217" s="169"/>
      <c r="AA217" s="169"/>
      <c r="AB217" s="171"/>
      <c r="AC217" s="172"/>
      <c r="AD217" s="169">
        <v>2</v>
      </c>
      <c r="AE217" s="169">
        <v>2</v>
      </c>
      <c r="AF217" s="169">
        <v>60</v>
      </c>
      <c r="AG217" s="169" t="s">
        <v>162</v>
      </c>
      <c r="AH217" s="173">
        <v>5</v>
      </c>
      <c r="AI217" s="227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1"/>
      <c r="BE217" s="221"/>
      <c r="BF217" s="221"/>
      <c r="BG217" s="221"/>
      <c r="BH217" s="221"/>
      <c r="BI217" s="221"/>
      <c r="BJ217" s="221"/>
      <c r="BK217" s="221"/>
      <c r="BL217" s="221"/>
      <c r="BM217" s="221"/>
      <c r="BN217" s="221"/>
      <c r="BO217" s="221"/>
      <c r="BP217" s="221"/>
      <c r="BQ217" s="221"/>
      <c r="BR217" s="221"/>
      <c r="BS217" s="221"/>
      <c r="BT217" s="221"/>
      <c r="BU217" s="221"/>
      <c r="BV217" s="221"/>
      <c r="BW217" s="221"/>
      <c r="BX217" s="221"/>
      <c r="BY217" s="221"/>
      <c r="BZ217" s="221"/>
      <c r="CA217" s="221"/>
      <c r="CB217" s="221"/>
      <c r="CC217" s="221"/>
      <c r="CD217" s="221"/>
      <c r="CE217" s="221"/>
      <c r="CF217" s="221"/>
      <c r="CG217" s="221"/>
      <c r="CH217" s="221"/>
      <c r="CI217" s="221"/>
      <c r="CJ217" s="221"/>
      <c r="CK217" s="221"/>
      <c r="CL217" s="221"/>
      <c r="CM217" s="221"/>
      <c r="CN217" s="221"/>
      <c r="CO217" s="221"/>
      <c r="CP217" s="221"/>
      <c r="CQ217" s="221"/>
      <c r="CR217" s="221"/>
      <c r="CS217" s="221"/>
      <c r="CT217" s="221"/>
      <c r="CU217" s="221"/>
      <c r="CV217" s="221"/>
      <c r="CW217" s="221"/>
      <c r="CX217" s="221"/>
      <c r="CY217" s="221"/>
      <c r="CZ217" s="221"/>
      <c r="DA217" s="221"/>
      <c r="DB217" s="221"/>
      <c r="DC217" s="221"/>
      <c r="DD217" s="221"/>
      <c r="DE217" s="221"/>
      <c r="DF217" s="221"/>
      <c r="DG217" s="221">
        <f>X217+AH217</f>
        <v>76.4</v>
      </c>
      <c r="DH217" s="221"/>
      <c r="DI217" s="221"/>
      <c r="DJ217" s="221"/>
      <c r="DK217" s="221"/>
      <c r="DL217" s="221"/>
      <c r="DM217" s="221"/>
      <c r="DN217" s="221"/>
      <c r="DO217" s="221"/>
      <c r="DP217" s="221"/>
      <c r="DQ217" s="221"/>
      <c r="DR217" s="221"/>
      <c r="DS217" s="221"/>
      <c r="DT217" s="221"/>
      <c r="DU217" s="221"/>
      <c r="DV217" s="221">
        <f>X217</f>
        <v>71.4</v>
      </c>
      <c r="DW217" s="221"/>
      <c r="DX217" s="221"/>
      <c r="DY217" s="221"/>
      <c r="DZ217" s="221"/>
      <c r="EA217" s="221"/>
      <c r="EB217" s="221"/>
      <c r="EC217" s="221"/>
      <c r="ED217" s="221"/>
      <c r="EE217" s="221"/>
      <c r="EF217" s="221"/>
      <c r="EG217" s="221"/>
      <c r="EH217" s="221"/>
      <c r="EI217" s="221"/>
      <c r="EJ217" s="221"/>
      <c r="EK217" s="221"/>
      <c r="EL217" s="221"/>
      <c r="EM217" s="221"/>
      <c r="EN217" s="221"/>
      <c r="EO217" s="221"/>
      <c r="EP217" s="221"/>
      <c r="EQ217" s="221"/>
      <c r="ER217" s="221"/>
      <c r="ES217" s="221"/>
      <c r="ET217" s="221"/>
      <c r="EU217" s="221"/>
      <c r="EV217" s="221"/>
      <c r="EW217" s="221"/>
      <c r="EX217" s="221"/>
      <c r="EY217" s="221"/>
      <c r="EZ217" s="221"/>
      <c r="FA217" s="221"/>
      <c r="FB217" s="221"/>
      <c r="FC217" s="228"/>
    </row>
    <row r="218" spans="1:159" s="229" customFormat="1" ht="12.75" customHeight="1">
      <c r="A218" s="156">
        <v>206</v>
      </c>
      <c r="B218" s="157">
        <v>9</v>
      </c>
      <c r="C218" s="158" t="s">
        <v>349</v>
      </c>
      <c r="D218" s="226" t="s">
        <v>451</v>
      </c>
      <c r="E218" s="160">
        <v>1</v>
      </c>
      <c r="F218" s="160">
        <v>1</v>
      </c>
      <c r="G218" s="161">
        <v>0</v>
      </c>
      <c r="H218" s="162">
        <v>0</v>
      </c>
      <c r="I218" s="163" t="s">
        <v>3</v>
      </c>
      <c r="J218" s="164"/>
      <c r="K218" s="165">
        <v>17.5</v>
      </c>
      <c r="L218" s="166"/>
      <c r="M218" s="166"/>
      <c r="N218" s="165">
        <v>760</v>
      </c>
      <c r="O218" s="165"/>
      <c r="P218" s="165"/>
      <c r="Q218" s="167"/>
      <c r="R218" s="167"/>
      <c r="S218" s="168">
        <v>41.45</v>
      </c>
      <c r="T218" s="167">
        <v>1</v>
      </c>
      <c r="U218" s="167"/>
      <c r="V218" s="168">
        <v>41.45</v>
      </c>
      <c r="W218" s="169"/>
      <c r="X218" s="170">
        <v>41.5</v>
      </c>
      <c r="Y218" s="169"/>
      <c r="Z218" s="169"/>
      <c r="AA218" s="169"/>
      <c r="AB218" s="171"/>
      <c r="AC218" s="172"/>
      <c r="AD218" s="169">
        <v>1</v>
      </c>
      <c r="AE218" s="169">
        <v>2</v>
      </c>
      <c r="AF218" s="169">
        <v>42</v>
      </c>
      <c r="AG218" s="169" t="s">
        <v>151</v>
      </c>
      <c r="AH218" s="173">
        <v>0</v>
      </c>
      <c r="AI218" s="227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1"/>
      <c r="BE218" s="221"/>
      <c r="BF218" s="221"/>
      <c r="BG218" s="221"/>
      <c r="BH218" s="221"/>
      <c r="BI218" s="221"/>
      <c r="BJ218" s="221"/>
      <c r="BK218" s="221"/>
      <c r="BL218" s="221"/>
      <c r="BM218" s="221"/>
      <c r="BN218" s="221"/>
      <c r="BO218" s="221"/>
      <c r="BP218" s="221"/>
      <c r="BQ218" s="221"/>
      <c r="BR218" s="221"/>
      <c r="BS218" s="221"/>
      <c r="BT218" s="221"/>
      <c r="BU218" s="221"/>
      <c r="BV218" s="221"/>
      <c r="BW218" s="221"/>
      <c r="BX218" s="221"/>
      <c r="BY218" s="221"/>
      <c r="BZ218" s="221"/>
      <c r="CA218" s="221"/>
      <c r="CB218" s="221"/>
      <c r="CC218" s="221"/>
      <c r="CD218" s="221"/>
      <c r="CE218" s="221"/>
      <c r="CF218" s="221"/>
      <c r="CG218" s="221"/>
      <c r="CH218" s="221"/>
      <c r="CI218" s="221"/>
      <c r="CJ218" s="221"/>
      <c r="CK218" s="221"/>
      <c r="CL218" s="221"/>
      <c r="CM218" s="221"/>
      <c r="CN218" s="221"/>
      <c r="CO218" s="221"/>
      <c r="CP218" s="221"/>
      <c r="CQ218" s="221">
        <f>X218</f>
        <v>41.5</v>
      </c>
      <c r="CR218" s="221"/>
      <c r="CS218" s="221"/>
      <c r="CT218" s="221"/>
      <c r="CU218" s="221"/>
      <c r="CV218" s="221"/>
      <c r="CW218" s="221"/>
      <c r="CX218" s="221"/>
      <c r="CY218" s="221"/>
      <c r="CZ218" s="221"/>
      <c r="DA218" s="221"/>
      <c r="DB218" s="221"/>
      <c r="DC218" s="221"/>
      <c r="DD218" s="221"/>
      <c r="DE218" s="221"/>
      <c r="DF218" s="221"/>
      <c r="DG218" s="221"/>
      <c r="DH218" s="221"/>
      <c r="DI218" s="221"/>
      <c r="DJ218" s="221"/>
      <c r="DK218" s="221"/>
      <c r="DL218" s="221"/>
      <c r="DM218" s="221"/>
      <c r="DN218" s="221"/>
      <c r="DO218" s="221"/>
      <c r="DP218" s="221"/>
      <c r="DQ218" s="221"/>
      <c r="DR218" s="221"/>
      <c r="DS218" s="221"/>
      <c r="DT218" s="221"/>
      <c r="DU218" s="221"/>
      <c r="DV218" s="221"/>
      <c r="DW218" s="221"/>
      <c r="DX218" s="221"/>
      <c r="DY218" s="221"/>
      <c r="DZ218" s="221"/>
      <c r="EA218" s="221"/>
      <c r="EB218" s="221"/>
      <c r="EC218" s="221"/>
      <c r="ED218" s="221"/>
      <c r="EE218" s="221"/>
      <c r="EF218" s="221"/>
      <c r="EG218" s="221"/>
      <c r="EH218" s="221"/>
      <c r="EI218" s="221"/>
      <c r="EJ218" s="221"/>
      <c r="EK218" s="221"/>
      <c r="EL218" s="221"/>
      <c r="EM218" s="221"/>
      <c r="EN218" s="221"/>
      <c r="EO218" s="221"/>
      <c r="EP218" s="221"/>
      <c r="EQ218" s="221"/>
      <c r="ER218" s="221"/>
      <c r="ES218" s="221"/>
      <c r="ET218" s="221">
        <f>X218</f>
        <v>41.5</v>
      </c>
      <c r="EU218" s="221"/>
      <c r="EV218" s="221"/>
      <c r="EW218" s="221"/>
      <c r="EX218" s="221"/>
      <c r="EY218" s="221"/>
      <c r="EZ218" s="221"/>
      <c r="FA218" s="221"/>
      <c r="FB218" s="221"/>
      <c r="FC218" s="228"/>
    </row>
    <row r="219" spans="1:159" s="229" customFormat="1" ht="12.75" customHeight="1">
      <c r="A219" s="156">
        <v>207</v>
      </c>
      <c r="B219" s="157">
        <v>9</v>
      </c>
      <c r="C219" s="158" t="s">
        <v>349</v>
      </c>
      <c r="D219" s="226" t="s">
        <v>498</v>
      </c>
      <c r="E219" s="160">
        <v>1</v>
      </c>
      <c r="F219" s="160">
        <v>1</v>
      </c>
      <c r="G219" s="161">
        <v>0</v>
      </c>
      <c r="H219" s="162">
        <v>0</v>
      </c>
      <c r="I219" s="163" t="s">
        <v>3</v>
      </c>
      <c r="J219" s="164"/>
      <c r="K219" s="165">
        <v>20</v>
      </c>
      <c r="L219" s="166"/>
      <c r="M219" s="166"/>
      <c r="N219" s="165">
        <v>500</v>
      </c>
      <c r="O219" s="165"/>
      <c r="P219" s="165"/>
      <c r="Q219" s="167"/>
      <c r="R219" s="167"/>
      <c r="S219" s="168">
        <v>40</v>
      </c>
      <c r="T219" s="167">
        <v>1</v>
      </c>
      <c r="U219" s="167"/>
      <c r="V219" s="168">
        <v>40</v>
      </c>
      <c r="W219" s="169"/>
      <c r="X219" s="170">
        <v>40</v>
      </c>
      <c r="Y219" s="169"/>
      <c r="Z219" s="169"/>
      <c r="AA219" s="169"/>
      <c r="AB219" s="171"/>
      <c r="AC219" s="172"/>
      <c r="AD219" s="169">
        <v>29</v>
      </c>
      <c r="AE219" s="169">
        <v>39</v>
      </c>
      <c r="AF219" s="169">
        <v>40</v>
      </c>
      <c r="AG219" s="169" t="s">
        <v>499</v>
      </c>
      <c r="AH219" s="173">
        <v>5</v>
      </c>
      <c r="AI219" s="227"/>
      <c r="AJ219" s="220"/>
      <c r="AK219" s="220">
        <f>X219</f>
        <v>40</v>
      </c>
      <c r="AL219" s="220">
        <f>X219</f>
        <v>40</v>
      </c>
      <c r="AM219" s="220"/>
      <c r="AN219" s="220"/>
      <c r="AO219" s="220"/>
      <c r="AP219" s="220">
        <f>X219</f>
        <v>40</v>
      </c>
      <c r="AQ219" s="220"/>
      <c r="AR219" s="220"/>
      <c r="AS219" s="220"/>
      <c r="AT219" s="220">
        <f>X219</f>
        <v>40</v>
      </c>
      <c r="AU219" s="220">
        <f>X219</f>
        <v>40</v>
      </c>
      <c r="AV219" s="220"/>
      <c r="AW219" s="220"/>
      <c r="AX219" s="220"/>
      <c r="AY219" s="220">
        <f>X219+AH219</f>
        <v>45</v>
      </c>
      <c r="AZ219" s="220"/>
      <c r="BA219" s="220"/>
      <c r="BB219" s="220"/>
      <c r="BC219" s="220"/>
      <c r="BD219" s="221"/>
      <c r="BE219" s="221">
        <f>X219</f>
        <v>40</v>
      </c>
      <c r="BF219" s="221"/>
      <c r="BG219" s="221"/>
      <c r="BH219" s="221"/>
      <c r="BI219" s="221"/>
      <c r="BJ219" s="221"/>
      <c r="BK219" s="221">
        <f>X219</f>
        <v>40</v>
      </c>
      <c r="BL219" s="221"/>
      <c r="BM219" s="221"/>
      <c r="BN219" s="221"/>
      <c r="BO219" s="221"/>
      <c r="BP219" s="221"/>
      <c r="BQ219" s="221"/>
      <c r="BR219" s="221"/>
      <c r="BS219" s="221">
        <f>X219</f>
        <v>40</v>
      </c>
      <c r="BT219" s="221"/>
      <c r="BU219" s="221"/>
      <c r="BV219" s="221">
        <f>X219</f>
        <v>40</v>
      </c>
      <c r="BW219" s="221"/>
      <c r="BX219" s="221"/>
      <c r="BY219" s="221"/>
      <c r="BZ219" s="221"/>
      <c r="CA219" s="221"/>
      <c r="CB219" s="221"/>
      <c r="CC219" s="221"/>
      <c r="CD219" s="221">
        <f>X219</f>
        <v>40</v>
      </c>
      <c r="CE219" s="221"/>
      <c r="CF219" s="221">
        <f>X219</f>
        <v>40</v>
      </c>
      <c r="CG219" s="221">
        <f>X219</f>
        <v>40</v>
      </c>
      <c r="CH219" s="221"/>
      <c r="CI219" s="221"/>
      <c r="CJ219" s="221"/>
      <c r="CK219" s="221"/>
      <c r="CL219" s="221"/>
      <c r="CM219" s="221"/>
      <c r="CN219" s="221"/>
      <c r="CO219" s="221"/>
      <c r="CP219" s="221">
        <f>X219</f>
        <v>40</v>
      </c>
      <c r="CQ219" s="221"/>
      <c r="CR219" s="221"/>
      <c r="CS219" s="221"/>
      <c r="CT219" s="221"/>
      <c r="CU219" s="221"/>
      <c r="CV219" s="221">
        <f>X219+AH219</f>
        <v>45</v>
      </c>
      <c r="CW219" s="221">
        <f>X219</f>
        <v>40</v>
      </c>
      <c r="CX219" s="221"/>
      <c r="CY219" s="221"/>
      <c r="CZ219" s="221"/>
      <c r="DA219" s="221"/>
      <c r="DB219" s="221"/>
      <c r="DC219" s="221"/>
      <c r="DD219" s="221">
        <f>X219</f>
        <v>40</v>
      </c>
      <c r="DE219" s="221">
        <f>X219</f>
        <v>40</v>
      </c>
      <c r="DF219" s="221">
        <f>X219+AH219</f>
        <v>45</v>
      </c>
      <c r="DG219" s="221">
        <f>X219</f>
        <v>40</v>
      </c>
      <c r="DH219" s="221"/>
      <c r="DI219" s="221">
        <f>X219</f>
        <v>40</v>
      </c>
      <c r="DJ219" s="221"/>
      <c r="DK219" s="221"/>
      <c r="DL219" s="221"/>
      <c r="DM219" s="221"/>
      <c r="DN219" s="221"/>
      <c r="DO219" s="221"/>
      <c r="DP219" s="221">
        <f>X219</f>
        <v>40</v>
      </c>
      <c r="DQ219" s="221">
        <f>X219</f>
        <v>40</v>
      </c>
      <c r="DR219" s="221"/>
      <c r="DS219" s="221"/>
      <c r="DT219" s="221"/>
      <c r="DU219" s="221"/>
      <c r="DV219" s="221">
        <f>X219</f>
        <v>40</v>
      </c>
      <c r="DW219" s="221"/>
      <c r="DX219" s="221"/>
      <c r="DY219" s="221"/>
      <c r="DZ219" s="221">
        <f>X219</f>
        <v>40</v>
      </c>
      <c r="EA219" s="221"/>
      <c r="EB219" s="221"/>
      <c r="EC219" s="221"/>
      <c r="ED219" s="221"/>
      <c r="EE219" s="221"/>
      <c r="EF219" s="221"/>
      <c r="EG219" s="221"/>
      <c r="EH219" s="221"/>
      <c r="EI219" s="221"/>
      <c r="EJ219" s="221"/>
      <c r="EK219" s="221"/>
      <c r="EL219" s="221">
        <f>X219</f>
        <v>40</v>
      </c>
      <c r="EM219" s="221">
        <f>X219</f>
        <v>40</v>
      </c>
      <c r="EN219" s="221"/>
      <c r="EO219" s="221"/>
      <c r="EP219" s="221"/>
      <c r="EQ219" s="221"/>
      <c r="ER219" s="221"/>
      <c r="ES219" s="221"/>
      <c r="ET219" s="221"/>
      <c r="EU219" s="221"/>
      <c r="EV219" s="221"/>
      <c r="EW219" s="221">
        <f>X219</f>
        <v>40</v>
      </c>
      <c r="EX219" s="221"/>
      <c r="EY219" s="221"/>
      <c r="EZ219" s="221"/>
      <c r="FA219" s="221">
        <f>X219</f>
        <v>40</v>
      </c>
      <c r="FB219" s="221"/>
      <c r="FC219" s="228"/>
    </row>
    <row r="220" spans="1:159" s="229" customFormat="1" ht="12.75" customHeight="1">
      <c r="A220" s="156">
        <v>208</v>
      </c>
      <c r="B220" s="157">
        <v>10</v>
      </c>
      <c r="C220" s="158" t="s">
        <v>445</v>
      </c>
      <c r="D220" s="226" t="s">
        <v>500</v>
      </c>
      <c r="E220" s="160">
        <v>3</v>
      </c>
      <c r="F220" s="160">
        <v>1</v>
      </c>
      <c r="G220" s="161">
        <v>0</v>
      </c>
      <c r="H220" s="162">
        <v>0</v>
      </c>
      <c r="I220" s="163" t="s">
        <v>3</v>
      </c>
      <c r="J220" s="164"/>
      <c r="K220" s="165">
        <v>60</v>
      </c>
      <c r="L220" s="166"/>
      <c r="M220" s="166"/>
      <c r="N220" s="165">
        <v>1600</v>
      </c>
      <c r="O220" s="165"/>
      <c r="P220" s="165"/>
      <c r="Q220" s="167"/>
      <c r="R220" s="167"/>
      <c r="S220" s="168">
        <v>122</v>
      </c>
      <c r="T220" s="167">
        <v>1</v>
      </c>
      <c r="U220" s="167"/>
      <c r="V220" s="168">
        <v>122</v>
      </c>
      <c r="W220" s="169">
        <v>6</v>
      </c>
      <c r="X220" s="170">
        <v>122</v>
      </c>
      <c r="Y220" s="169"/>
      <c r="Z220" s="169"/>
      <c r="AA220" s="169"/>
      <c r="AB220" s="171"/>
      <c r="AC220" s="172"/>
      <c r="AD220" s="169">
        <v>6</v>
      </c>
      <c r="AE220" s="169">
        <v>6</v>
      </c>
      <c r="AF220" s="169">
        <v>128</v>
      </c>
      <c r="AG220" s="169" t="s">
        <v>162</v>
      </c>
      <c r="AH220" s="173">
        <v>5</v>
      </c>
      <c r="AI220" s="227"/>
      <c r="AJ220" s="220"/>
      <c r="AK220" s="220"/>
      <c r="AL220" s="220"/>
      <c r="AM220" s="220"/>
      <c r="AN220" s="220"/>
      <c r="AO220" s="220"/>
      <c r="AP220" s="220"/>
      <c r="AQ220" s="220">
        <f>X220</f>
        <v>122</v>
      </c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1"/>
      <c r="BE220" s="221"/>
      <c r="BF220" s="221"/>
      <c r="BG220" s="221"/>
      <c r="BH220" s="221"/>
      <c r="BI220" s="221"/>
      <c r="BJ220" s="221"/>
      <c r="BK220" s="221"/>
      <c r="BL220" s="221"/>
      <c r="BM220" s="221"/>
      <c r="BN220" s="221"/>
      <c r="BO220" s="221"/>
      <c r="BP220" s="221"/>
      <c r="BQ220" s="221"/>
      <c r="BR220" s="221">
        <f>X220</f>
        <v>122</v>
      </c>
      <c r="BS220" s="221"/>
      <c r="BT220" s="221"/>
      <c r="BU220" s="221"/>
      <c r="BV220" s="221"/>
      <c r="BW220" s="221"/>
      <c r="BX220" s="221"/>
      <c r="BY220" s="221"/>
      <c r="BZ220" s="221"/>
      <c r="CA220" s="221"/>
      <c r="CB220" s="221"/>
      <c r="CC220" s="221"/>
      <c r="CD220" s="221"/>
      <c r="CE220" s="221"/>
      <c r="CF220" s="221"/>
      <c r="CG220" s="221"/>
      <c r="CH220" s="221"/>
      <c r="CI220" s="221"/>
      <c r="CJ220" s="221"/>
      <c r="CK220" s="221"/>
      <c r="CL220" s="221"/>
      <c r="CM220" s="221">
        <f>X220</f>
        <v>122</v>
      </c>
      <c r="CN220" s="221">
        <f>X220</f>
        <v>122</v>
      </c>
      <c r="CO220" s="221"/>
      <c r="CP220" s="221"/>
      <c r="CQ220" s="221"/>
      <c r="CR220" s="221"/>
      <c r="CS220" s="221"/>
      <c r="CT220" s="221"/>
      <c r="CU220" s="221"/>
      <c r="CV220" s="221"/>
      <c r="CW220" s="221"/>
      <c r="CX220" s="221"/>
      <c r="CY220" s="221"/>
      <c r="CZ220" s="221"/>
      <c r="DA220" s="221"/>
      <c r="DB220" s="221"/>
      <c r="DC220" s="221"/>
      <c r="DD220" s="221"/>
      <c r="DE220" s="221"/>
      <c r="DF220" s="221"/>
      <c r="DG220" s="221">
        <f>X220+AH220</f>
        <v>127</v>
      </c>
      <c r="DH220" s="221"/>
      <c r="DI220" s="221"/>
      <c r="DJ220" s="221"/>
      <c r="DK220" s="221"/>
      <c r="DL220" s="221"/>
      <c r="DM220" s="221"/>
      <c r="DN220" s="221"/>
      <c r="DO220" s="221"/>
      <c r="DP220" s="221"/>
      <c r="DQ220" s="221"/>
      <c r="DR220" s="221"/>
      <c r="DS220" s="221"/>
      <c r="DT220" s="221"/>
      <c r="DU220" s="221"/>
      <c r="DV220" s="221">
        <f>X220</f>
        <v>122</v>
      </c>
      <c r="DW220" s="221"/>
      <c r="DX220" s="221"/>
      <c r="DY220" s="221"/>
      <c r="DZ220" s="221"/>
      <c r="EA220" s="221"/>
      <c r="EB220" s="221"/>
      <c r="EC220" s="221"/>
      <c r="ED220" s="221"/>
      <c r="EE220" s="221"/>
      <c r="EF220" s="221"/>
      <c r="EG220" s="221"/>
      <c r="EH220" s="221"/>
      <c r="EI220" s="221"/>
      <c r="EJ220" s="221"/>
      <c r="EK220" s="221"/>
      <c r="EL220" s="221"/>
      <c r="EM220" s="221"/>
      <c r="EN220" s="221"/>
      <c r="EO220" s="221"/>
      <c r="EP220" s="221"/>
      <c r="EQ220" s="221"/>
      <c r="ER220" s="221"/>
      <c r="ES220" s="221"/>
      <c r="ET220" s="221"/>
      <c r="EU220" s="221"/>
      <c r="EV220" s="221"/>
      <c r="EW220" s="221"/>
      <c r="EX220" s="221"/>
      <c r="EY220" s="221"/>
      <c r="EZ220" s="221"/>
      <c r="FA220" s="221"/>
      <c r="FB220" s="221"/>
      <c r="FC220" s="228"/>
    </row>
    <row r="221" spans="1:159" s="229" customFormat="1" ht="12.75" customHeight="1">
      <c r="A221" s="156">
        <v>209</v>
      </c>
      <c r="B221" s="157">
        <v>10</v>
      </c>
      <c r="C221" s="158" t="s">
        <v>346</v>
      </c>
      <c r="D221" s="226" t="s">
        <v>444</v>
      </c>
      <c r="E221" s="160">
        <v>1</v>
      </c>
      <c r="F221" s="160">
        <v>1</v>
      </c>
      <c r="G221" s="161">
        <v>0</v>
      </c>
      <c r="H221" s="162">
        <v>0</v>
      </c>
      <c r="I221" s="163" t="s">
        <v>3</v>
      </c>
      <c r="J221" s="164"/>
      <c r="K221" s="165">
        <v>17</v>
      </c>
      <c r="L221" s="166"/>
      <c r="M221" s="166"/>
      <c r="N221" s="165">
        <v>440</v>
      </c>
      <c r="O221" s="165"/>
      <c r="P221" s="165"/>
      <c r="Q221" s="167"/>
      <c r="R221" s="167"/>
      <c r="S221" s="168">
        <v>34.3</v>
      </c>
      <c r="T221" s="167">
        <v>1</v>
      </c>
      <c r="U221" s="167"/>
      <c r="V221" s="168">
        <v>34.3</v>
      </c>
      <c r="W221" s="169"/>
      <c r="X221" s="170">
        <v>34.3</v>
      </c>
      <c r="Y221" s="169"/>
      <c r="Z221" s="169"/>
      <c r="AA221" s="169"/>
      <c r="AB221" s="171"/>
      <c r="AC221" s="172"/>
      <c r="AD221" s="169">
        <v>4</v>
      </c>
      <c r="AE221" s="169">
        <v>6</v>
      </c>
      <c r="AF221" s="169">
        <v>34</v>
      </c>
      <c r="AG221" s="169" t="s">
        <v>196</v>
      </c>
      <c r="AH221" s="173">
        <v>5</v>
      </c>
      <c r="AI221" s="227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1"/>
      <c r="BE221" s="221"/>
      <c r="BF221" s="221"/>
      <c r="BG221" s="221"/>
      <c r="BH221" s="221"/>
      <c r="BI221" s="221"/>
      <c r="BJ221" s="221"/>
      <c r="BK221" s="221"/>
      <c r="BL221" s="221"/>
      <c r="BM221" s="221"/>
      <c r="BN221" s="221"/>
      <c r="BO221" s="221"/>
      <c r="BP221" s="221"/>
      <c r="BQ221" s="221"/>
      <c r="BR221" s="221"/>
      <c r="BS221" s="221"/>
      <c r="BT221" s="221"/>
      <c r="BU221" s="221">
        <f>X221</f>
        <v>34.3</v>
      </c>
      <c r="BV221" s="221"/>
      <c r="BW221" s="221"/>
      <c r="BX221" s="221"/>
      <c r="BY221" s="221"/>
      <c r="BZ221" s="221"/>
      <c r="CA221" s="221"/>
      <c r="CB221" s="221"/>
      <c r="CC221" s="221"/>
      <c r="CD221" s="221"/>
      <c r="CE221" s="221"/>
      <c r="CF221" s="221"/>
      <c r="CG221" s="221"/>
      <c r="CH221" s="221">
        <f>X221+AH221</f>
        <v>39.3</v>
      </c>
      <c r="CI221" s="221"/>
      <c r="CJ221" s="221"/>
      <c r="CK221" s="221"/>
      <c r="CL221" s="221"/>
      <c r="CM221" s="221"/>
      <c r="CN221" s="221"/>
      <c r="CO221" s="221"/>
      <c r="CP221" s="221"/>
      <c r="CQ221" s="221"/>
      <c r="CR221" s="221"/>
      <c r="CS221" s="221"/>
      <c r="CT221" s="221"/>
      <c r="CU221" s="221"/>
      <c r="CV221" s="221"/>
      <c r="CW221" s="221"/>
      <c r="CX221" s="221"/>
      <c r="CY221" s="221"/>
      <c r="CZ221" s="221"/>
      <c r="DA221" s="221"/>
      <c r="DB221" s="221"/>
      <c r="DC221" s="221"/>
      <c r="DD221" s="221"/>
      <c r="DE221" s="221"/>
      <c r="DF221" s="221"/>
      <c r="DG221" s="221"/>
      <c r="DH221" s="221"/>
      <c r="DI221" s="221"/>
      <c r="DJ221" s="221"/>
      <c r="DK221" s="221"/>
      <c r="DL221" s="221"/>
      <c r="DM221" s="221"/>
      <c r="DN221" s="221"/>
      <c r="DO221" s="221"/>
      <c r="DP221" s="221"/>
      <c r="DQ221" s="221"/>
      <c r="DR221" s="221"/>
      <c r="DS221" s="221"/>
      <c r="DT221" s="221"/>
      <c r="DU221" s="221"/>
      <c r="DV221" s="221"/>
      <c r="DW221" s="221"/>
      <c r="DX221" s="221">
        <f>X221</f>
        <v>34.3</v>
      </c>
      <c r="DY221" s="221"/>
      <c r="DZ221" s="221"/>
      <c r="EA221" s="221"/>
      <c r="EB221" s="221"/>
      <c r="EC221" s="221"/>
      <c r="ED221" s="221"/>
      <c r="EE221" s="221"/>
      <c r="EF221" s="221"/>
      <c r="EG221" s="221"/>
      <c r="EH221" s="221"/>
      <c r="EI221" s="221"/>
      <c r="EJ221" s="221"/>
      <c r="EK221" s="221"/>
      <c r="EL221" s="221"/>
      <c r="EM221" s="221"/>
      <c r="EN221" s="221"/>
      <c r="EO221" s="221">
        <f>X221</f>
        <v>34.3</v>
      </c>
      <c r="EP221" s="221"/>
      <c r="EQ221" s="221"/>
      <c r="ER221" s="221"/>
      <c r="ES221" s="221"/>
      <c r="ET221" s="221"/>
      <c r="EU221" s="221"/>
      <c r="EV221" s="221"/>
      <c r="EW221" s="221"/>
      <c r="EX221" s="221"/>
      <c r="EY221" s="221"/>
      <c r="EZ221" s="221"/>
      <c r="FA221" s="221"/>
      <c r="FB221" s="221"/>
      <c r="FC221" s="228"/>
    </row>
    <row r="222" spans="1:159" s="229" customFormat="1" ht="12.75" customHeight="1">
      <c r="A222" s="156">
        <v>210</v>
      </c>
      <c r="B222" s="157">
        <v>10</v>
      </c>
      <c r="C222" s="158" t="s">
        <v>346</v>
      </c>
      <c r="D222" s="226" t="s">
        <v>501</v>
      </c>
      <c r="E222" s="160">
        <v>1</v>
      </c>
      <c r="F222" s="160">
        <v>1</v>
      </c>
      <c r="G222" s="161">
        <v>1</v>
      </c>
      <c r="H222" s="162">
        <v>0</v>
      </c>
      <c r="I222" s="163" t="s">
        <v>3</v>
      </c>
      <c r="J222" s="164" t="s">
        <v>6</v>
      </c>
      <c r="K222" s="165">
        <v>24</v>
      </c>
      <c r="L222" s="166"/>
      <c r="M222" s="166"/>
      <c r="N222" s="165">
        <v>500</v>
      </c>
      <c r="O222" s="165"/>
      <c r="P222" s="165"/>
      <c r="Q222" s="167"/>
      <c r="R222" s="167"/>
      <c r="S222" s="168">
        <v>46</v>
      </c>
      <c r="T222" s="167"/>
      <c r="U222" s="167">
        <v>1.3</v>
      </c>
      <c r="V222" s="168">
        <v>59.8</v>
      </c>
      <c r="W222" s="169"/>
      <c r="X222" s="170">
        <v>59.8</v>
      </c>
      <c r="Y222" s="169"/>
      <c r="Z222" s="169"/>
      <c r="AA222" s="169"/>
      <c r="AB222" s="171"/>
      <c r="AC222" s="172"/>
      <c r="AD222" s="169">
        <v>3</v>
      </c>
      <c r="AE222" s="169">
        <v>3</v>
      </c>
      <c r="AF222" s="169">
        <v>46</v>
      </c>
      <c r="AG222" s="169" t="s">
        <v>401</v>
      </c>
      <c r="AH222" s="173">
        <v>5</v>
      </c>
      <c r="AI222" s="227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  <c r="CB222" s="221"/>
      <c r="CC222" s="221"/>
      <c r="CD222" s="221"/>
      <c r="CE222" s="221"/>
      <c r="CF222" s="221"/>
      <c r="CG222" s="221"/>
      <c r="CH222" s="221"/>
      <c r="CI222" s="221"/>
      <c r="CJ222" s="221"/>
      <c r="CK222" s="221"/>
      <c r="CL222" s="221"/>
      <c r="CM222" s="221"/>
      <c r="CN222" s="221"/>
      <c r="CO222" s="221"/>
      <c r="CP222" s="221"/>
      <c r="CQ222" s="221"/>
      <c r="CR222" s="221"/>
      <c r="CS222" s="221"/>
      <c r="CT222" s="221"/>
      <c r="CU222" s="221"/>
      <c r="CV222" s="221"/>
      <c r="CW222" s="221"/>
      <c r="CX222" s="221"/>
      <c r="CY222" s="221"/>
      <c r="CZ222" s="221"/>
      <c r="DA222" s="221"/>
      <c r="DB222" s="221"/>
      <c r="DC222" s="221"/>
      <c r="DD222" s="221"/>
      <c r="DE222" s="221"/>
      <c r="DF222" s="221"/>
      <c r="DG222" s="221"/>
      <c r="DH222" s="221"/>
      <c r="DI222" s="221"/>
      <c r="DJ222" s="221"/>
      <c r="DK222" s="221"/>
      <c r="DL222" s="221"/>
      <c r="DM222" s="221"/>
      <c r="DN222" s="221"/>
      <c r="DO222" s="221"/>
      <c r="DP222" s="221"/>
      <c r="DQ222" s="221"/>
      <c r="DR222" s="221"/>
      <c r="DS222" s="221"/>
      <c r="DT222" s="221"/>
      <c r="DU222" s="221"/>
      <c r="DV222" s="221"/>
      <c r="DW222" s="221">
        <f>X222</f>
        <v>59.8</v>
      </c>
      <c r="DX222" s="221"/>
      <c r="DY222" s="221"/>
      <c r="DZ222" s="221"/>
      <c r="EA222" s="221"/>
      <c r="EB222" s="221"/>
      <c r="EC222" s="221"/>
      <c r="ED222" s="221"/>
      <c r="EE222" s="221"/>
      <c r="EF222" s="221"/>
      <c r="EG222" s="221"/>
      <c r="EH222" s="221"/>
      <c r="EI222" s="221">
        <f>X222</f>
        <v>59.8</v>
      </c>
      <c r="EJ222" s="221"/>
      <c r="EK222" s="221"/>
      <c r="EL222" s="221"/>
      <c r="EM222" s="221"/>
      <c r="EN222" s="221"/>
      <c r="EO222" s="221"/>
      <c r="EP222" s="221"/>
      <c r="EQ222" s="221"/>
      <c r="ER222" s="221"/>
      <c r="ES222" s="221"/>
      <c r="ET222" s="221">
        <v>29</v>
      </c>
      <c r="EU222" s="221"/>
      <c r="EV222" s="221"/>
      <c r="EW222" s="221"/>
      <c r="EX222" s="221"/>
      <c r="EY222" s="221"/>
      <c r="EZ222" s="221"/>
      <c r="FA222" s="221"/>
      <c r="FB222" s="221"/>
      <c r="FC222" s="228"/>
    </row>
    <row r="223" spans="1:159" s="229" customFormat="1" ht="12.75" customHeight="1">
      <c r="A223" s="156">
        <v>211</v>
      </c>
      <c r="B223" s="157">
        <v>10</v>
      </c>
      <c r="C223" s="158" t="s">
        <v>254</v>
      </c>
      <c r="D223" s="226" t="s">
        <v>502</v>
      </c>
      <c r="E223" s="160">
        <v>1</v>
      </c>
      <c r="F223" s="160">
        <v>7</v>
      </c>
      <c r="G223" s="161">
        <v>1</v>
      </c>
      <c r="H223" s="162">
        <v>0</v>
      </c>
      <c r="I223" s="163" t="s">
        <v>29</v>
      </c>
      <c r="J223" s="164" t="s">
        <v>431</v>
      </c>
      <c r="K223" s="165"/>
      <c r="L223" s="166"/>
      <c r="M223" s="166"/>
      <c r="N223" s="165"/>
      <c r="O223" s="165"/>
      <c r="P223" s="165">
        <v>5</v>
      </c>
      <c r="Q223" s="167"/>
      <c r="R223" s="167"/>
      <c r="S223" s="168">
        <v>10</v>
      </c>
      <c r="T223" s="167">
        <v>1</v>
      </c>
      <c r="U223" s="167"/>
      <c r="V223" s="168">
        <v>10</v>
      </c>
      <c r="W223" s="169"/>
      <c r="X223" s="170">
        <v>10</v>
      </c>
      <c r="Y223" s="169"/>
      <c r="Z223" s="169"/>
      <c r="AA223" s="169"/>
      <c r="AB223" s="171"/>
      <c r="AC223" s="172"/>
      <c r="AD223" s="169">
        <v>6</v>
      </c>
      <c r="AE223" s="169">
        <v>8</v>
      </c>
      <c r="AF223" s="169">
        <v>0</v>
      </c>
      <c r="AG223" s="169" t="s">
        <v>489</v>
      </c>
      <c r="AH223" s="173">
        <v>5</v>
      </c>
      <c r="AI223" s="227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1"/>
      <c r="BE223" s="221">
        <f>X223</f>
        <v>10</v>
      </c>
      <c r="BF223" s="221"/>
      <c r="BG223" s="221"/>
      <c r="BH223" s="221"/>
      <c r="BI223" s="221"/>
      <c r="BJ223" s="221"/>
      <c r="BK223" s="221"/>
      <c r="BL223" s="221"/>
      <c r="BM223" s="221"/>
      <c r="BN223" s="221"/>
      <c r="BO223" s="221"/>
      <c r="BP223" s="221"/>
      <c r="BQ223" s="221"/>
      <c r="BR223" s="221"/>
      <c r="BS223" s="221"/>
      <c r="BT223" s="221"/>
      <c r="BU223" s="221"/>
      <c r="BV223" s="221"/>
      <c r="BW223" s="221"/>
      <c r="BX223" s="221"/>
      <c r="BY223" s="221"/>
      <c r="BZ223" s="221"/>
      <c r="CA223" s="221"/>
      <c r="CB223" s="221"/>
      <c r="CC223" s="221"/>
      <c r="CD223" s="221"/>
      <c r="CE223" s="221"/>
      <c r="CF223" s="221"/>
      <c r="CG223" s="221">
        <f>X223</f>
        <v>10</v>
      </c>
      <c r="CH223" s="221"/>
      <c r="CI223" s="221"/>
      <c r="CJ223" s="221"/>
      <c r="CK223" s="221"/>
      <c r="CL223" s="221"/>
      <c r="CM223" s="221"/>
      <c r="CN223" s="221"/>
      <c r="CO223" s="221"/>
      <c r="CP223" s="221">
        <f>X223</f>
        <v>10</v>
      </c>
      <c r="CQ223" s="221"/>
      <c r="CR223" s="221"/>
      <c r="CS223" s="221"/>
      <c r="CT223" s="221"/>
      <c r="CU223" s="221"/>
      <c r="CV223" s="221"/>
      <c r="CW223" s="221"/>
      <c r="CX223" s="221"/>
      <c r="CY223" s="221"/>
      <c r="CZ223" s="221"/>
      <c r="DA223" s="221"/>
      <c r="DB223" s="221"/>
      <c r="DC223" s="221"/>
      <c r="DD223" s="221"/>
      <c r="DE223" s="221"/>
      <c r="DF223" s="221">
        <f>X223+AH223</f>
        <v>15</v>
      </c>
      <c r="DG223" s="221"/>
      <c r="DH223" s="221"/>
      <c r="DI223" s="221"/>
      <c r="DJ223" s="221"/>
      <c r="DK223" s="221"/>
      <c r="DL223" s="221"/>
      <c r="DM223" s="221"/>
      <c r="DN223" s="221"/>
      <c r="DO223" s="221"/>
      <c r="DP223" s="221"/>
      <c r="DQ223" s="221"/>
      <c r="DR223" s="221"/>
      <c r="DS223" s="221"/>
      <c r="DT223" s="221"/>
      <c r="DU223" s="221"/>
      <c r="DV223" s="221"/>
      <c r="DW223" s="221"/>
      <c r="DX223" s="221"/>
      <c r="DY223" s="221"/>
      <c r="DZ223" s="221"/>
      <c r="EA223" s="221"/>
      <c r="EB223" s="221"/>
      <c r="EC223" s="221"/>
      <c r="ED223" s="221"/>
      <c r="EE223" s="221"/>
      <c r="EF223" s="221"/>
      <c r="EG223" s="221"/>
      <c r="EH223" s="221"/>
      <c r="EI223" s="221"/>
      <c r="EJ223" s="221"/>
      <c r="EK223" s="221"/>
      <c r="EL223" s="221">
        <f>X223</f>
        <v>10</v>
      </c>
      <c r="EM223" s="221"/>
      <c r="EN223" s="221"/>
      <c r="EO223" s="221"/>
      <c r="EP223" s="221"/>
      <c r="EQ223" s="221"/>
      <c r="ER223" s="221"/>
      <c r="ES223" s="221"/>
      <c r="ET223" s="221"/>
      <c r="EU223" s="221"/>
      <c r="EV223" s="221"/>
      <c r="EW223" s="221"/>
      <c r="EX223" s="221"/>
      <c r="EY223" s="221"/>
      <c r="EZ223" s="221"/>
      <c r="FA223" s="221">
        <f>X223</f>
        <v>10</v>
      </c>
      <c r="FB223" s="221"/>
      <c r="FC223" s="228"/>
    </row>
    <row r="224" spans="1:159" s="229" customFormat="1" ht="12.75" customHeight="1">
      <c r="A224" s="156">
        <v>212</v>
      </c>
      <c r="B224" s="157">
        <v>10</v>
      </c>
      <c r="C224" s="158" t="s">
        <v>254</v>
      </c>
      <c r="D224" s="226" t="s">
        <v>503</v>
      </c>
      <c r="E224" s="160">
        <v>1</v>
      </c>
      <c r="F224" s="160">
        <v>7</v>
      </c>
      <c r="G224" s="161">
        <v>1</v>
      </c>
      <c r="H224" s="162">
        <v>0</v>
      </c>
      <c r="I224" s="163" t="s">
        <v>29</v>
      </c>
      <c r="J224" s="164" t="s">
        <v>431</v>
      </c>
      <c r="K224" s="165"/>
      <c r="L224" s="166"/>
      <c r="M224" s="166"/>
      <c r="N224" s="165"/>
      <c r="O224" s="165"/>
      <c r="P224" s="165">
        <v>3</v>
      </c>
      <c r="Q224" s="167">
        <f>(CONCATENATE(segédtábla!S72))</f>
      </c>
      <c r="R224" s="167"/>
      <c r="S224" s="168">
        <f>SUM(segédtábla!U57)</f>
        <v>6</v>
      </c>
      <c r="T224" s="167" t="str">
        <f>(CONCATENATE(segédtábla!V57))</f>
        <v>1</v>
      </c>
      <c r="U224" s="167">
        <f>(CONCATENATE(segédtábla!W57))</f>
      </c>
      <c r="V224" s="168">
        <f>SUM(segédtábla!X57)</f>
        <v>6</v>
      </c>
      <c r="W224" s="169"/>
      <c r="X224" s="170">
        <f>SUM(segédtábla!Z57)</f>
        <v>6</v>
      </c>
      <c r="Y224" s="169"/>
      <c r="Z224" s="169"/>
      <c r="AA224" s="169"/>
      <c r="AB224" s="171"/>
      <c r="AC224" s="172"/>
      <c r="AD224" s="169">
        <v>3</v>
      </c>
      <c r="AE224" s="169">
        <v>15</v>
      </c>
      <c r="AF224" s="169">
        <v>0</v>
      </c>
      <c r="AG224" s="169" t="s">
        <v>179</v>
      </c>
      <c r="AH224" s="173">
        <v>0</v>
      </c>
      <c r="AI224" s="227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1"/>
      <c r="BE224" s="221"/>
      <c r="BF224" s="221"/>
      <c r="BG224" s="221"/>
      <c r="BH224" s="221"/>
      <c r="BI224" s="221"/>
      <c r="BJ224" s="221"/>
      <c r="BK224" s="221"/>
      <c r="BL224" s="221"/>
      <c r="BM224" s="221">
        <f>X224</f>
        <v>6</v>
      </c>
      <c r="BN224" s="221">
        <f>X224</f>
        <v>6</v>
      </c>
      <c r="BO224" s="221"/>
      <c r="BP224" s="221"/>
      <c r="BQ224" s="221"/>
      <c r="BR224" s="221"/>
      <c r="BS224" s="221"/>
      <c r="BT224" s="221"/>
      <c r="BU224" s="221"/>
      <c r="BV224" s="221"/>
      <c r="BW224" s="221"/>
      <c r="BX224" s="221"/>
      <c r="BY224" s="221"/>
      <c r="BZ224" s="221"/>
      <c r="CA224" s="221"/>
      <c r="CB224" s="221"/>
      <c r="CC224" s="221"/>
      <c r="CD224" s="221"/>
      <c r="CE224" s="221"/>
      <c r="CF224" s="221"/>
      <c r="CG224" s="221"/>
      <c r="CH224" s="221"/>
      <c r="CI224" s="221"/>
      <c r="CJ224" s="221">
        <f>X224</f>
        <v>6</v>
      </c>
      <c r="CK224" s="221"/>
      <c r="CL224" s="221"/>
      <c r="CM224" s="221"/>
      <c r="CN224" s="221"/>
      <c r="CO224" s="221"/>
      <c r="CP224" s="221"/>
      <c r="CQ224" s="221"/>
      <c r="CR224" s="221"/>
      <c r="CS224" s="221"/>
      <c r="CT224" s="221"/>
      <c r="CU224" s="221"/>
      <c r="CV224" s="221"/>
      <c r="CW224" s="221"/>
      <c r="CX224" s="221"/>
      <c r="CY224" s="221"/>
      <c r="CZ224" s="221"/>
      <c r="DA224" s="221"/>
      <c r="DB224" s="221"/>
      <c r="DC224" s="221"/>
      <c r="DD224" s="221"/>
      <c r="DE224" s="221"/>
      <c r="DF224" s="221"/>
      <c r="DG224" s="221"/>
      <c r="DH224" s="221"/>
      <c r="DI224" s="221"/>
      <c r="DJ224" s="221"/>
      <c r="DK224" s="221"/>
      <c r="DL224" s="221"/>
      <c r="DM224" s="221"/>
      <c r="DN224" s="221"/>
      <c r="DO224" s="221"/>
      <c r="DP224" s="221"/>
      <c r="DQ224" s="221"/>
      <c r="DR224" s="221"/>
      <c r="DS224" s="221"/>
      <c r="DT224" s="221"/>
      <c r="DU224" s="221"/>
      <c r="DV224" s="221"/>
      <c r="DW224" s="221"/>
      <c r="DX224" s="221"/>
      <c r="DY224" s="221"/>
      <c r="DZ224" s="221"/>
      <c r="EA224" s="221"/>
      <c r="EB224" s="221"/>
      <c r="EC224" s="221"/>
      <c r="ED224" s="221"/>
      <c r="EE224" s="221"/>
      <c r="EF224" s="221"/>
      <c r="EG224" s="221"/>
      <c r="EH224" s="221"/>
      <c r="EI224" s="221"/>
      <c r="EJ224" s="221"/>
      <c r="EK224" s="221"/>
      <c r="EL224" s="221"/>
      <c r="EM224" s="221"/>
      <c r="EN224" s="221"/>
      <c r="EO224" s="221"/>
      <c r="EP224" s="221"/>
      <c r="EQ224" s="221"/>
      <c r="ER224" s="221"/>
      <c r="ES224" s="221"/>
      <c r="ET224" s="221"/>
      <c r="EU224" s="221"/>
      <c r="EV224" s="221"/>
      <c r="EW224" s="221"/>
      <c r="EX224" s="221"/>
      <c r="EY224" s="221"/>
      <c r="EZ224" s="221"/>
      <c r="FA224" s="221"/>
      <c r="FB224" s="221"/>
      <c r="FC224" s="228"/>
    </row>
    <row r="225" spans="1:159" s="259" customFormat="1" ht="12.75" customHeight="1">
      <c r="A225" s="156">
        <v>213</v>
      </c>
      <c r="B225" s="239">
        <v>7</v>
      </c>
      <c r="C225" s="240" t="s">
        <v>504</v>
      </c>
      <c r="D225" s="241" t="s">
        <v>506</v>
      </c>
      <c r="E225" s="242">
        <v>9</v>
      </c>
      <c r="F225" s="242">
        <v>1</v>
      </c>
      <c r="G225" s="243">
        <v>0</v>
      </c>
      <c r="H225" s="244">
        <v>0</v>
      </c>
      <c r="I225" s="163" t="s">
        <v>3</v>
      </c>
      <c r="J225" s="245"/>
      <c r="K225" s="246">
        <v>270</v>
      </c>
      <c r="L225" s="247"/>
      <c r="M225" s="247"/>
      <c r="N225" s="246">
        <v>2600</v>
      </c>
      <c r="O225" s="246"/>
      <c r="P225" s="246"/>
      <c r="Q225" s="248"/>
      <c r="R225" s="248"/>
      <c r="S225" s="249">
        <v>457</v>
      </c>
      <c r="T225" s="248">
        <v>1</v>
      </c>
      <c r="U225" s="248"/>
      <c r="V225" s="249">
        <v>457</v>
      </c>
      <c r="W225" s="250">
        <v>18</v>
      </c>
      <c r="X225" s="251">
        <v>475</v>
      </c>
      <c r="Y225" s="250"/>
      <c r="Z225" s="250"/>
      <c r="AA225" s="250"/>
      <c r="AB225" s="252"/>
      <c r="AC225" s="253"/>
      <c r="AD225" s="250">
        <v>2</v>
      </c>
      <c r="AE225" s="250">
        <v>85</v>
      </c>
      <c r="AF225" s="250">
        <v>475</v>
      </c>
      <c r="AG225" s="250" t="s">
        <v>505</v>
      </c>
      <c r="AH225" s="254">
        <v>0</v>
      </c>
      <c r="AI225" s="255"/>
      <c r="AJ225" s="256"/>
      <c r="AK225" s="256"/>
      <c r="AL225" s="256"/>
      <c r="AM225" s="256"/>
      <c r="AN225" s="256"/>
      <c r="AO225" s="256"/>
      <c r="AP225" s="256"/>
      <c r="AQ225" s="256"/>
      <c r="AR225" s="256"/>
      <c r="AS225" s="256"/>
      <c r="AT225" s="256"/>
      <c r="AU225" s="256"/>
      <c r="AV225" s="256"/>
      <c r="AW225" s="256"/>
      <c r="AX225" s="256"/>
      <c r="AY225" s="256"/>
      <c r="AZ225" s="256"/>
      <c r="BA225" s="256"/>
      <c r="BB225" s="256"/>
      <c r="BC225" s="256"/>
      <c r="BD225" s="257"/>
      <c r="BE225" s="257"/>
      <c r="BF225" s="257"/>
      <c r="BG225" s="257"/>
      <c r="BH225" s="257"/>
      <c r="BI225" s="257"/>
      <c r="BJ225" s="257"/>
      <c r="BK225" s="257"/>
      <c r="BL225" s="257"/>
      <c r="BM225" s="257"/>
      <c r="BN225" s="257"/>
      <c r="BO225" s="257"/>
      <c r="BP225" s="257"/>
      <c r="BQ225" s="257"/>
      <c r="BR225" s="257"/>
      <c r="BS225" s="257"/>
      <c r="BT225" s="257"/>
      <c r="BU225" s="257"/>
      <c r="BV225" s="257"/>
      <c r="BW225" s="257"/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7"/>
      <c r="CJ225" s="257"/>
      <c r="CK225" s="257"/>
      <c r="CL225" s="257"/>
      <c r="CM225" s="257"/>
      <c r="CN225" s="257"/>
      <c r="CO225" s="257"/>
      <c r="CP225" s="257"/>
      <c r="CQ225" s="257"/>
      <c r="CR225" s="257"/>
      <c r="CS225" s="257"/>
      <c r="CT225" s="257">
        <f>X225</f>
        <v>475</v>
      </c>
      <c r="CU225" s="257">
        <f>X225+AH225</f>
        <v>475</v>
      </c>
      <c r="CV225" s="257"/>
      <c r="CW225" s="257"/>
      <c r="CX225" s="257"/>
      <c r="CY225" s="257"/>
      <c r="CZ225" s="257"/>
      <c r="DA225" s="257"/>
      <c r="DB225" s="257"/>
      <c r="DC225" s="257"/>
      <c r="DD225" s="257"/>
      <c r="DE225" s="257"/>
      <c r="DF225" s="257"/>
      <c r="DG225" s="257"/>
      <c r="DH225" s="257"/>
      <c r="DI225" s="257"/>
      <c r="DJ225" s="257"/>
      <c r="DK225" s="257"/>
      <c r="DL225" s="257"/>
      <c r="DM225" s="257"/>
      <c r="DN225" s="257"/>
      <c r="DO225" s="257"/>
      <c r="DP225" s="257"/>
      <c r="DQ225" s="257"/>
      <c r="DR225" s="257"/>
      <c r="DS225" s="257"/>
      <c r="DT225" s="257"/>
      <c r="DU225" s="257"/>
      <c r="DV225" s="257"/>
      <c r="DW225" s="257"/>
      <c r="DX225" s="257"/>
      <c r="DY225" s="257"/>
      <c r="DZ225" s="257"/>
      <c r="EA225" s="257"/>
      <c r="EB225" s="257"/>
      <c r="EC225" s="257"/>
      <c r="ED225" s="257"/>
      <c r="EE225" s="257"/>
      <c r="EF225" s="257"/>
      <c r="EG225" s="257"/>
      <c r="EH225" s="257"/>
      <c r="EI225" s="257"/>
      <c r="EJ225" s="257"/>
      <c r="EK225" s="257"/>
      <c r="EL225" s="257"/>
      <c r="EM225" s="257"/>
      <c r="EN225" s="257"/>
      <c r="EO225" s="257"/>
      <c r="EP225" s="257"/>
      <c r="EQ225" s="257"/>
      <c r="ER225" s="257"/>
      <c r="ES225" s="257"/>
      <c r="ET225" s="257"/>
      <c r="EU225" s="257"/>
      <c r="EV225" s="257"/>
      <c r="EW225" s="257"/>
      <c r="EX225" s="257"/>
      <c r="EY225" s="257"/>
      <c r="EZ225" s="257"/>
      <c r="FA225" s="257"/>
      <c r="FB225" s="257"/>
      <c r="FC225" s="258"/>
    </row>
    <row r="226" spans="1:159" s="229" customFormat="1" ht="12.75" customHeight="1">
      <c r="A226" s="156">
        <v>214</v>
      </c>
      <c r="B226" s="157">
        <v>10</v>
      </c>
      <c r="C226" s="158" t="s">
        <v>346</v>
      </c>
      <c r="D226" s="226" t="s">
        <v>510</v>
      </c>
      <c r="E226" s="160">
        <v>1</v>
      </c>
      <c r="F226" s="160">
        <v>1</v>
      </c>
      <c r="G226" s="161">
        <v>1</v>
      </c>
      <c r="H226" s="162">
        <v>0</v>
      </c>
      <c r="I226" s="163" t="s">
        <v>3</v>
      </c>
      <c r="J226" s="164" t="s">
        <v>6</v>
      </c>
      <c r="K226" s="165">
        <v>26</v>
      </c>
      <c r="L226" s="166"/>
      <c r="M226" s="166"/>
      <c r="N226" s="165">
        <v>1000</v>
      </c>
      <c r="O226" s="165"/>
      <c r="P226" s="165"/>
      <c r="Q226" s="167"/>
      <c r="R226" s="167"/>
      <c r="S226" s="168">
        <v>59</v>
      </c>
      <c r="T226" s="167"/>
      <c r="U226" s="167">
        <v>1.3</v>
      </c>
      <c r="V226" s="168">
        <v>76.7</v>
      </c>
      <c r="W226" s="169"/>
      <c r="X226" s="170">
        <v>76.7</v>
      </c>
      <c r="Y226" s="169"/>
      <c r="Z226" s="169"/>
      <c r="AA226" s="169"/>
      <c r="AB226" s="171"/>
      <c r="AC226" s="172"/>
      <c r="AD226" s="169">
        <v>1</v>
      </c>
      <c r="AE226" s="169">
        <v>2</v>
      </c>
      <c r="AF226" s="169">
        <v>59</v>
      </c>
      <c r="AG226" s="169" t="s">
        <v>151</v>
      </c>
      <c r="AH226" s="173">
        <v>0</v>
      </c>
      <c r="AI226" s="227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1"/>
      <c r="BE226" s="221"/>
      <c r="BF226" s="221"/>
      <c r="BG226" s="221"/>
      <c r="BH226" s="221"/>
      <c r="BI226" s="221"/>
      <c r="BJ226" s="221"/>
      <c r="BK226" s="221"/>
      <c r="BL226" s="221"/>
      <c r="BM226" s="221"/>
      <c r="BN226" s="221"/>
      <c r="BO226" s="221"/>
      <c r="BP226" s="221"/>
      <c r="BQ226" s="221"/>
      <c r="BR226" s="221"/>
      <c r="BS226" s="221"/>
      <c r="BT226" s="221"/>
      <c r="BU226" s="221"/>
      <c r="BV226" s="221"/>
      <c r="BW226" s="221"/>
      <c r="BX226" s="221"/>
      <c r="BY226" s="221"/>
      <c r="BZ226" s="221"/>
      <c r="CA226" s="221"/>
      <c r="CB226" s="221"/>
      <c r="CC226" s="221"/>
      <c r="CD226" s="221"/>
      <c r="CE226" s="221"/>
      <c r="CF226" s="221"/>
      <c r="CG226" s="221"/>
      <c r="CH226" s="221"/>
      <c r="CI226" s="221"/>
      <c r="CJ226" s="221"/>
      <c r="CK226" s="221"/>
      <c r="CL226" s="221"/>
      <c r="CM226" s="221"/>
      <c r="CN226" s="221"/>
      <c r="CO226" s="221"/>
      <c r="CP226" s="221"/>
      <c r="CQ226" s="221">
        <f>X226</f>
        <v>76.7</v>
      </c>
      <c r="CR226" s="221"/>
      <c r="CS226" s="221"/>
      <c r="CT226" s="221"/>
      <c r="CU226" s="221"/>
      <c r="CV226" s="221"/>
      <c r="CW226" s="221"/>
      <c r="CX226" s="221"/>
      <c r="CY226" s="221"/>
      <c r="CZ226" s="221"/>
      <c r="DA226" s="221"/>
      <c r="DB226" s="221"/>
      <c r="DC226" s="221"/>
      <c r="DD226" s="221"/>
      <c r="DE226" s="221"/>
      <c r="DF226" s="221"/>
      <c r="DG226" s="221"/>
      <c r="DH226" s="221"/>
      <c r="DI226" s="221"/>
      <c r="DJ226" s="221"/>
      <c r="DK226" s="221"/>
      <c r="DL226" s="221"/>
      <c r="DM226" s="221"/>
      <c r="DN226" s="221"/>
      <c r="DO226" s="221"/>
      <c r="DP226" s="221"/>
      <c r="DQ226" s="221"/>
      <c r="DR226" s="221"/>
      <c r="DS226" s="221"/>
      <c r="DT226" s="221"/>
      <c r="DU226" s="221"/>
      <c r="DV226" s="221"/>
      <c r="DW226" s="221"/>
      <c r="DX226" s="221"/>
      <c r="DY226" s="221"/>
      <c r="DZ226" s="221"/>
      <c r="EA226" s="221"/>
      <c r="EB226" s="221"/>
      <c r="EC226" s="221"/>
      <c r="ED226" s="221"/>
      <c r="EE226" s="221"/>
      <c r="EF226" s="221"/>
      <c r="EG226" s="221"/>
      <c r="EH226" s="221"/>
      <c r="EI226" s="221"/>
      <c r="EJ226" s="221"/>
      <c r="EK226" s="221"/>
      <c r="EL226" s="221"/>
      <c r="EM226" s="221"/>
      <c r="EN226" s="221"/>
      <c r="EO226" s="221"/>
      <c r="EP226" s="221"/>
      <c r="EQ226" s="221"/>
      <c r="ER226" s="221"/>
      <c r="ES226" s="221"/>
      <c r="ET226" s="221"/>
      <c r="EU226" s="221"/>
      <c r="EV226" s="221"/>
      <c r="EW226" s="221"/>
      <c r="EX226" s="221"/>
      <c r="EY226" s="221"/>
      <c r="EZ226" s="221"/>
      <c r="FA226" s="221"/>
      <c r="FB226" s="221"/>
      <c r="FC226" s="228"/>
    </row>
    <row r="227" spans="1:159" s="229" customFormat="1" ht="12.75" customHeight="1">
      <c r="A227" s="156">
        <v>215</v>
      </c>
      <c r="B227" s="157">
        <v>10</v>
      </c>
      <c r="C227" s="158" t="s">
        <v>160</v>
      </c>
      <c r="D227" s="226" t="s">
        <v>511</v>
      </c>
      <c r="E227" s="160">
        <v>1</v>
      </c>
      <c r="F227" s="160">
        <v>1</v>
      </c>
      <c r="G227" s="161">
        <v>0</v>
      </c>
      <c r="H227" s="162">
        <v>0</v>
      </c>
      <c r="I227" s="163" t="s">
        <v>3</v>
      </c>
      <c r="J227" s="164"/>
      <c r="K227" s="165">
        <v>23</v>
      </c>
      <c r="L227" s="166"/>
      <c r="M227" s="166"/>
      <c r="N227" s="165">
        <v>450</v>
      </c>
      <c r="O227" s="165"/>
      <c r="P227" s="165"/>
      <c r="Q227" s="167"/>
      <c r="R227" s="167"/>
      <c r="S227" s="168">
        <v>43.5</v>
      </c>
      <c r="T227" s="167">
        <v>1</v>
      </c>
      <c r="U227" s="167"/>
      <c r="V227" s="168">
        <v>43.5</v>
      </c>
      <c r="W227" s="169"/>
      <c r="X227" s="170">
        <v>43.5</v>
      </c>
      <c r="Y227" s="169"/>
      <c r="Z227" s="169"/>
      <c r="AA227" s="169"/>
      <c r="AB227" s="171"/>
      <c r="AC227" s="172"/>
      <c r="AD227" s="169">
        <v>1</v>
      </c>
      <c r="AE227" s="169">
        <v>2</v>
      </c>
      <c r="AF227" s="169">
        <v>43</v>
      </c>
      <c r="AG227" s="169" t="s">
        <v>151</v>
      </c>
      <c r="AH227" s="173">
        <v>0</v>
      </c>
      <c r="AI227" s="227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1"/>
      <c r="BE227" s="221"/>
      <c r="BF227" s="221"/>
      <c r="BG227" s="221"/>
      <c r="BH227" s="221"/>
      <c r="BI227" s="221"/>
      <c r="BJ227" s="221"/>
      <c r="BK227" s="221"/>
      <c r="BL227" s="221"/>
      <c r="BM227" s="221"/>
      <c r="BN227" s="221"/>
      <c r="BO227" s="221"/>
      <c r="BP227" s="221"/>
      <c r="BQ227" s="221"/>
      <c r="BR227" s="221"/>
      <c r="BS227" s="221"/>
      <c r="BT227" s="221"/>
      <c r="BU227" s="221"/>
      <c r="BV227" s="221"/>
      <c r="BW227" s="221"/>
      <c r="BX227" s="221"/>
      <c r="BY227" s="221"/>
      <c r="BZ227" s="221"/>
      <c r="CA227" s="221"/>
      <c r="CB227" s="221"/>
      <c r="CC227" s="221"/>
      <c r="CD227" s="221"/>
      <c r="CE227" s="221"/>
      <c r="CF227" s="221"/>
      <c r="CG227" s="221"/>
      <c r="CH227" s="221"/>
      <c r="CI227" s="221"/>
      <c r="CJ227" s="221"/>
      <c r="CK227" s="221"/>
      <c r="CL227" s="221"/>
      <c r="CM227" s="221"/>
      <c r="CN227" s="221"/>
      <c r="CO227" s="221"/>
      <c r="CP227" s="221"/>
      <c r="CQ227" s="221">
        <f>X227</f>
        <v>43.5</v>
      </c>
      <c r="CR227" s="221"/>
      <c r="CS227" s="221"/>
      <c r="CT227" s="221"/>
      <c r="CU227" s="221"/>
      <c r="CV227" s="221"/>
      <c r="CW227" s="221"/>
      <c r="CX227" s="221"/>
      <c r="CY227" s="221"/>
      <c r="CZ227" s="221"/>
      <c r="DA227" s="221"/>
      <c r="DB227" s="221"/>
      <c r="DC227" s="221"/>
      <c r="DD227" s="221"/>
      <c r="DE227" s="221"/>
      <c r="DF227" s="221"/>
      <c r="DG227" s="221"/>
      <c r="DH227" s="221"/>
      <c r="DI227" s="221"/>
      <c r="DJ227" s="221"/>
      <c r="DK227" s="221"/>
      <c r="DL227" s="221"/>
      <c r="DM227" s="221"/>
      <c r="DN227" s="221"/>
      <c r="DO227" s="221"/>
      <c r="DP227" s="221"/>
      <c r="DQ227" s="221"/>
      <c r="DR227" s="221"/>
      <c r="DS227" s="221"/>
      <c r="DT227" s="221"/>
      <c r="DU227" s="221"/>
      <c r="DV227" s="221"/>
      <c r="DW227" s="221"/>
      <c r="DX227" s="221"/>
      <c r="DY227" s="221"/>
      <c r="DZ227" s="221"/>
      <c r="EA227" s="221"/>
      <c r="EB227" s="221"/>
      <c r="EC227" s="221"/>
      <c r="ED227" s="221"/>
      <c r="EE227" s="221"/>
      <c r="EF227" s="221"/>
      <c r="EG227" s="221"/>
      <c r="EH227" s="221"/>
      <c r="EI227" s="221"/>
      <c r="EJ227" s="221"/>
      <c r="EK227" s="221"/>
      <c r="EL227" s="221"/>
      <c r="EM227" s="221"/>
      <c r="EN227" s="221"/>
      <c r="EO227" s="221"/>
      <c r="EP227" s="221"/>
      <c r="EQ227" s="221"/>
      <c r="ER227" s="221"/>
      <c r="ES227" s="221"/>
      <c r="ET227" s="221"/>
      <c r="EU227" s="221"/>
      <c r="EV227" s="221"/>
      <c r="EW227" s="221"/>
      <c r="EX227" s="221"/>
      <c r="EY227" s="221"/>
      <c r="EZ227" s="221"/>
      <c r="FA227" s="221"/>
      <c r="FB227" s="221"/>
      <c r="FC227" s="228"/>
    </row>
    <row r="228" spans="1:159" s="229" customFormat="1" ht="12.75" customHeight="1">
      <c r="A228" s="156">
        <v>216</v>
      </c>
      <c r="B228" s="157">
        <v>10</v>
      </c>
      <c r="C228" s="158" t="s">
        <v>165</v>
      </c>
      <c r="D228" s="226" t="s">
        <v>512</v>
      </c>
      <c r="E228" s="160">
        <v>1</v>
      </c>
      <c r="F228" s="160">
        <v>7</v>
      </c>
      <c r="G228" s="161">
        <v>1</v>
      </c>
      <c r="H228" s="162">
        <v>0</v>
      </c>
      <c r="I228" s="163" t="s">
        <v>29</v>
      </c>
      <c r="J228" s="164" t="s">
        <v>313</v>
      </c>
      <c r="K228" s="165"/>
      <c r="L228" s="166"/>
      <c r="M228" s="166"/>
      <c r="N228" s="165"/>
      <c r="O228" s="165"/>
      <c r="P228" s="165">
        <v>5</v>
      </c>
      <c r="Q228" s="167"/>
      <c r="R228" s="167"/>
      <c r="S228" s="168">
        <v>10</v>
      </c>
      <c r="T228" s="167">
        <v>1</v>
      </c>
      <c r="U228" s="167"/>
      <c r="V228" s="168">
        <v>10</v>
      </c>
      <c r="W228" s="169"/>
      <c r="X228" s="170">
        <v>10</v>
      </c>
      <c r="Y228" s="169"/>
      <c r="Z228" s="169"/>
      <c r="AA228" s="169"/>
      <c r="AB228" s="171"/>
      <c r="AC228" s="172"/>
      <c r="AD228" s="169">
        <v>4</v>
      </c>
      <c r="AE228" s="169">
        <v>12</v>
      </c>
      <c r="AF228" s="169">
        <v>0</v>
      </c>
      <c r="AG228" s="169" t="s">
        <v>314</v>
      </c>
      <c r="AH228" s="173">
        <v>5</v>
      </c>
      <c r="AI228" s="227"/>
      <c r="AJ228" s="220"/>
      <c r="AK228" s="220"/>
      <c r="AL228" s="220"/>
      <c r="AM228" s="220"/>
      <c r="AN228" s="220"/>
      <c r="AO228" s="220"/>
      <c r="AP228" s="220">
        <f>X228</f>
        <v>10</v>
      </c>
      <c r="AQ228" s="220"/>
      <c r="AR228" s="220"/>
      <c r="AS228" s="220"/>
      <c r="AT228" s="220"/>
      <c r="AU228" s="220"/>
      <c r="AV228" s="220"/>
      <c r="AW228" s="220"/>
      <c r="AX228" s="220"/>
      <c r="AY228" s="220">
        <f>X228</f>
        <v>10</v>
      </c>
      <c r="AZ228" s="220"/>
      <c r="BA228" s="220"/>
      <c r="BB228" s="220"/>
      <c r="BC228" s="220"/>
      <c r="BD228" s="221"/>
      <c r="BE228" s="221"/>
      <c r="BF228" s="221"/>
      <c r="BG228" s="221"/>
      <c r="BH228" s="221"/>
      <c r="BI228" s="221"/>
      <c r="BJ228" s="221"/>
      <c r="BK228" s="221"/>
      <c r="BL228" s="221"/>
      <c r="BM228" s="221"/>
      <c r="BN228" s="221"/>
      <c r="BO228" s="221">
        <f>X228+AH228</f>
        <v>15</v>
      </c>
      <c r="BP228" s="221"/>
      <c r="BQ228" s="221"/>
      <c r="BR228" s="221"/>
      <c r="BS228" s="221"/>
      <c r="BT228" s="221"/>
      <c r="BU228" s="221"/>
      <c r="BV228" s="221"/>
      <c r="BW228" s="221"/>
      <c r="BX228" s="221"/>
      <c r="BY228" s="221"/>
      <c r="BZ228" s="221"/>
      <c r="CA228" s="221"/>
      <c r="CB228" s="221"/>
      <c r="CC228" s="221"/>
      <c r="CD228" s="221"/>
      <c r="CE228" s="221"/>
      <c r="CF228" s="221"/>
      <c r="CG228" s="221"/>
      <c r="CH228" s="221"/>
      <c r="CI228" s="221"/>
      <c r="CJ228" s="221"/>
      <c r="CK228" s="221"/>
      <c r="CL228" s="221"/>
      <c r="CM228" s="221"/>
      <c r="CN228" s="221"/>
      <c r="CO228" s="221"/>
      <c r="CP228" s="221"/>
      <c r="CQ228" s="221"/>
      <c r="CR228" s="221"/>
      <c r="CS228" s="221"/>
      <c r="CT228" s="221"/>
      <c r="CU228" s="221"/>
      <c r="CV228" s="221"/>
      <c r="CW228" s="221"/>
      <c r="CX228" s="221"/>
      <c r="CY228" s="221"/>
      <c r="CZ228" s="221"/>
      <c r="DA228" s="221"/>
      <c r="DB228" s="221"/>
      <c r="DC228" s="221"/>
      <c r="DD228" s="221"/>
      <c r="DE228" s="221"/>
      <c r="DF228" s="221"/>
      <c r="DG228" s="221"/>
      <c r="DH228" s="221"/>
      <c r="DI228" s="221"/>
      <c r="DJ228" s="221"/>
      <c r="DK228" s="221"/>
      <c r="DL228" s="221"/>
      <c r="DM228" s="221"/>
      <c r="DN228" s="221"/>
      <c r="DO228" s="221"/>
      <c r="DP228" s="221"/>
      <c r="DQ228" s="221"/>
      <c r="DR228" s="221"/>
      <c r="DS228" s="221"/>
      <c r="DT228" s="221"/>
      <c r="DU228" s="221"/>
      <c r="DV228" s="221"/>
      <c r="DW228" s="221"/>
      <c r="DX228" s="221"/>
      <c r="DY228" s="221"/>
      <c r="DZ228" s="221"/>
      <c r="EA228" s="221"/>
      <c r="EB228" s="221"/>
      <c r="EC228" s="221"/>
      <c r="ED228" s="221"/>
      <c r="EE228" s="221"/>
      <c r="EF228" s="221"/>
      <c r="EG228" s="221"/>
      <c r="EH228" s="221"/>
      <c r="EI228" s="221">
        <f>X228</f>
        <v>10</v>
      </c>
      <c r="EJ228" s="221"/>
      <c r="EK228" s="221"/>
      <c r="EL228" s="221"/>
      <c r="EM228" s="221"/>
      <c r="EN228" s="221"/>
      <c r="EO228" s="221"/>
      <c r="EP228" s="221"/>
      <c r="EQ228" s="221"/>
      <c r="ER228" s="221"/>
      <c r="ES228" s="221"/>
      <c r="ET228" s="221"/>
      <c r="EU228" s="221"/>
      <c r="EV228" s="221"/>
      <c r="EW228" s="221"/>
      <c r="EX228" s="221"/>
      <c r="EY228" s="221"/>
      <c r="EZ228" s="221"/>
      <c r="FA228" s="221"/>
      <c r="FB228" s="221"/>
      <c r="FC228" s="228"/>
    </row>
    <row r="229" spans="1:159" s="229" customFormat="1" ht="12.75" customHeight="1">
      <c r="A229" s="156">
        <v>217</v>
      </c>
      <c r="B229" s="157">
        <v>10</v>
      </c>
      <c r="C229" s="158" t="s">
        <v>165</v>
      </c>
      <c r="D229" s="226" t="s">
        <v>513</v>
      </c>
      <c r="E229" s="160">
        <v>1</v>
      </c>
      <c r="F229" s="160">
        <v>1</v>
      </c>
      <c r="G229" s="161">
        <v>1</v>
      </c>
      <c r="H229" s="162">
        <v>0</v>
      </c>
      <c r="I229" s="163" t="s">
        <v>3</v>
      </c>
      <c r="J229" s="164" t="s">
        <v>6</v>
      </c>
      <c r="K229" s="165">
        <v>20.6</v>
      </c>
      <c r="L229" s="166"/>
      <c r="M229" s="166"/>
      <c r="N229" s="165">
        <v>736</v>
      </c>
      <c r="O229" s="165"/>
      <c r="P229" s="165"/>
      <c r="Q229" s="167"/>
      <c r="R229" s="167"/>
      <c r="S229" s="168">
        <v>45.62</v>
      </c>
      <c r="T229" s="167"/>
      <c r="U229" s="167">
        <v>1.2</v>
      </c>
      <c r="V229" s="168">
        <v>54.74</v>
      </c>
      <c r="W229" s="169"/>
      <c r="X229" s="170">
        <v>54.7</v>
      </c>
      <c r="Y229" s="169"/>
      <c r="Z229" s="169"/>
      <c r="AA229" s="169"/>
      <c r="AB229" s="171"/>
      <c r="AC229" s="172"/>
      <c r="AD229" s="169">
        <v>1</v>
      </c>
      <c r="AE229" s="169">
        <v>2</v>
      </c>
      <c r="AF229" s="169">
        <v>46</v>
      </c>
      <c r="AG229" s="169" t="s">
        <v>151</v>
      </c>
      <c r="AH229" s="173">
        <v>0</v>
      </c>
      <c r="AI229" s="227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1"/>
      <c r="BE229" s="221"/>
      <c r="BF229" s="221"/>
      <c r="BG229" s="221"/>
      <c r="BH229" s="221"/>
      <c r="BI229" s="221"/>
      <c r="BJ229" s="221"/>
      <c r="BK229" s="221"/>
      <c r="BL229" s="221"/>
      <c r="BM229" s="221"/>
      <c r="BN229" s="221"/>
      <c r="BO229" s="221"/>
      <c r="BP229" s="221"/>
      <c r="BQ229" s="221"/>
      <c r="BR229" s="221"/>
      <c r="BS229" s="221"/>
      <c r="BT229" s="221"/>
      <c r="BU229" s="221"/>
      <c r="BV229" s="221"/>
      <c r="BW229" s="221"/>
      <c r="BX229" s="221"/>
      <c r="BY229" s="221"/>
      <c r="BZ229" s="221"/>
      <c r="CA229" s="221"/>
      <c r="CB229" s="221"/>
      <c r="CC229" s="221"/>
      <c r="CD229" s="221"/>
      <c r="CE229" s="221"/>
      <c r="CF229" s="221"/>
      <c r="CG229" s="221"/>
      <c r="CH229" s="221"/>
      <c r="CI229" s="221"/>
      <c r="CJ229" s="221"/>
      <c r="CK229" s="221"/>
      <c r="CL229" s="221"/>
      <c r="CM229" s="221"/>
      <c r="CN229" s="221"/>
      <c r="CO229" s="221"/>
      <c r="CP229" s="221"/>
      <c r="CQ229" s="221">
        <f>X229</f>
        <v>54.7</v>
      </c>
      <c r="CR229" s="221"/>
      <c r="CS229" s="221"/>
      <c r="CT229" s="221"/>
      <c r="CU229" s="221"/>
      <c r="CV229" s="221"/>
      <c r="CW229" s="221"/>
      <c r="CX229" s="221"/>
      <c r="CY229" s="221"/>
      <c r="CZ229" s="221"/>
      <c r="DA229" s="221"/>
      <c r="DB229" s="221"/>
      <c r="DC229" s="221"/>
      <c r="DD229" s="221"/>
      <c r="DE229" s="221"/>
      <c r="DF229" s="221"/>
      <c r="DG229" s="221"/>
      <c r="DH229" s="221"/>
      <c r="DI229" s="221"/>
      <c r="DJ229" s="221"/>
      <c r="DK229" s="221"/>
      <c r="DL229" s="221"/>
      <c r="DM229" s="221"/>
      <c r="DN229" s="221"/>
      <c r="DO229" s="221"/>
      <c r="DP229" s="221"/>
      <c r="DQ229" s="221"/>
      <c r="DR229" s="221"/>
      <c r="DS229" s="221"/>
      <c r="DT229" s="221"/>
      <c r="DU229" s="221"/>
      <c r="DV229" s="221"/>
      <c r="DW229" s="221"/>
      <c r="DX229" s="221"/>
      <c r="DY229" s="221"/>
      <c r="DZ229" s="221"/>
      <c r="EA229" s="221"/>
      <c r="EB229" s="221"/>
      <c r="EC229" s="221"/>
      <c r="ED229" s="221"/>
      <c r="EE229" s="221"/>
      <c r="EF229" s="221"/>
      <c r="EG229" s="221"/>
      <c r="EH229" s="221"/>
      <c r="EI229" s="221"/>
      <c r="EJ229" s="221"/>
      <c r="EK229" s="221"/>
      <c r="EL229" s="221"/>
      <c r="EM229" s="221"/>
      <c r="EN229" s="221"/>
      <c r="EO229" s="221"/>
      <c r="EP229" s="221"/>
      <c r="EQ229" s="221"/>
      <c r="ER229" s="221"/>
      <c r="ES229" s="221"/>
      <c r="ET229" s="221"/>
      <c r="EU229" s="221"/>
      <c r="EV229" s="221"/>
      <c r="EW229" s="221"/>
      <c r="EX229" s="221"/>
      <c r="EY229" s="221"/>
      <c r="EZ229" s="221"/>
      <c r="FA229" s="221"/>
      <c r="FB229" s="221"/>
      <c r="FC229" s="228"/>
    </row>
    <row r="230" spans="1:159" s="229" customFormat="1" ht="12.75" customHeight="1">
      <c r="A230" s="156">
        <v>218</v>
      </c>
      <c r="B230" s="157">
        <v>10</v>
      </c>
      <c r="C230" s="158" t="s">
        <v>525</v>
      </c>
      <c r="D230" s="226" t="s">
        <v>526</v>
      </c>
      <c r="E230" s="160">
        <v>3</v>
      </c>
      <c r="F230" s="160">
        <v>1</v>
      </c>
      <c r="G230" s="161">
        <v>0</v>
      </c>
      <c r="H230" s="162">
        <v>0</v>
      </c>
      <c r="I230" s="163" t="s">
        <v>3</v>
      </c>
      <c r="J230" s="164"/>
      <c r="K230" s="165">
        <v>26</v>
      </c>
      <c r="L230" s="166"/>
      <c r="M230" s="166"/>
      <c r="N230" s="165">
        <v>362</v>
      </c>
      <c r="O230" s="165"/>
      <c r="P230" s="165"/>
      <c r="Q230" s="167"/>
      <c r="R230" s="167"/>
      <c r="S230" s="168">
        <v>46.24</v>
      </c>
      <c r="T230" s="167">
        <v>1</v>
      </c>
      <c r="U230" s="167"/>
      <c r="V230" s="168">
        <v>46.24</v>
      </c>
      <c r="W230" s="169">
        <v>3</v>
      </c>
      <c r="X230" s="170">
        <v>49.2</v>
      </c>
      <c r="Y230" s="169"/>
      <c r="Z230" s="169"/>
      <c r="AA230" s="169"/>
      <c r="AB230" s="171"/>
      <c r="AC230" s="172"/>
      <c r="AD230" s="169">
        <v>1</v>
      </c>
      <c r="AE230" s="169">
        <v>3</v>
      </c>
      <c r="AF230" s="169">
        <v>49</v>
      </c>
      <c r="AG230" s="169" t="s">
        <v>196</v>
      </c>
      <c r="AH230" s="173">
        <v>0</v>
      </c>
      <c r="AI230" s="227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1"/>
      <c r="BE230" s="221"/>
      <c r="BF230" s="221"/>
      <c r="BG230" s="221"/>
      <c r="BH230" s="221"/>
      <c r="BI230" s="221"/>
      <c r="BJ230" s="221"/>
      <c r="BK230" s="221"/>
      <c r="BL230" s="221"/>
      <c r="BM230" s="221"/>
      <c r="BN230" s="221"/>
      <c r="BO230" s="221"/>
      <c r="BP230" s="221"/>
      <c r="BQ230" s="221"/>
      <c r="BR230" s="221"/>
      <c r="BS230" s="221"/>
      <c r="BT230" s="221"/>
      <c r="BU230" s="221"/>
      <c r="BV230" s="221"/>
      <c r="BW230" s="221"/>
      <c r="BX230" s="221"/>
      <c r="BY230" s="221"/>
      <c r="BZ230" s="221"/>
      <c r="CA230" s="221"/>
      <c r="CB230" s="221"/>
      <c r="CC230" s="221"/>
      <c r="CD230" s="221"/>
      <c r="CE230" s="221"/>
      <c r="CF230" s="221"/>
      <c r="CG230" s="221"/>
      <c r="CH230" s="221">
        <f>X230</f>
        <v>49.2</v>
      </c>
      <c r="CI230" s="221"/>
      <c r="CJ230" s="221"/>
      <c r="CK230" s="221"/>
      <c r="CL230" s="221"/>
      <c r="CM230" s="221"/>
      <c r="CN230" s="221"/>
      <c r="CO230" s="221"/>
      <c r="CP230" s="221"/>
      <c r="CQ230" s="221"/>
      <c r="CR230" s="221"/>
      <c r="CS230" s="221"/>
      <c r="CT230" s="221"/>
      <c r="CU230" s="221"/>
      <c r="CV230" s="221"/>
      <c r="CW230" s="221"/>
      <c r="CX230" s="221"/>
      <c r="CY230" s="221"/>
      <c r="CZ230" s="221"/>
      <c r="DA230" s="221"/>
      <c r="DB230" s="221"/>
      <c r="DC230" s="221"/>
      <c r="DD230" s="221"/>
      <c r="DE230" s="221"/>
      <c r="DF230" s="221"/>
      <c r="DG230" s="221"/>
      <c r="DH230" s="221"/>
      <c r="DI230" s="221"/>
      <c r="DJ230" s="221"/>
      <c r="DK230" s="221"/>
      <c r="DL230" s="221"/>
      <c r="DM230" s="221"/>
      <c r="DN230" s="221"/>
      <c r="DO230" s="221"/>
      <c r="DP230" s="221"/>
      <c r="DQ230" s="221"/>
      <c r="DR230" s="221"/>
      <c r="DS230" s="221"/>
      <c r="DT230" s="221"/>
      <c r="DU230" s="221"/>
      <c r="DV230" s="221"/>
      <c r="DW230" s="221"/>
      <c r="DX230" s="221"/>
      <c r="DY230" s="221"/>
      <c r="DZ230" s="221"/>
      <c r="EA230" s="221"/>
      <c r="EB230" s="221"/>
      <c r="EC230" s="221"/>
      <c r="ED230" s="221"/>
      <c r="EE230" s="221"/>
      <c r="EF230" s="221"/>
      <c r="EG230" s="221"/>
      <c r="EH230" s="221"/>
      <c r="EI230" s="221"/>
      <c r="EJ230" s="221"/>
      <c r="EK230" s="221"/>
      <c r="EL230" s="221"/>
      <c r="EM230" s="221"/>
      <c r="EN230" s="221"/>
      <c r="EO230" s="221"/>
      <c r="EP230" s="221"/>
      <c r="EQ230" s="221"/>
      <c r="ER230" s="221"/>
      <c r="ES230" s="221"/>
      <c r="ET230" s="221"/>
      <c r="EU230" s="221"/>
      <c r="EV230" s="221"/>
      <c r="EW230" s="221"/>
      <c r="EX230" s="221"/>
      <c r="EY230" s="221"/>
      <c r="EZ230" s="221"/>
      <c r="FA230" s="221"/>
      <c r="FB230" s="221"/>
      <c r="FC230" s="228"/>
    </row>
    <row r="231" spans="1:159" s="229" customFormat="1" ht="12.75" customHeight="1">
      <c r="A231" s="156">
        <v>219</v>
      </c>
      <c r="B231" s="157">
        <v>10</v>
      </c>
      <c r="C231" s="158" t="s">
        <v>231</v>
      </c>
      <c r="D231" s="226" t="s">
        <v>514</v>
      </c>
      <c r="E231" s="160">
        <v>1</v>
      </c>
      <c r="F231" s="160">
        <v>1</v>
      </c>
      <c r="G231" s="161">
        <v>0</v>
      </c>
      <c r="H231" s="162">
        <v>0</v>
      </c>
      <c r="I231" s="163" t="s">
        <v>3</v>
      </c>
      <c r="J231" s="164"/>
      <c r="K231" s="165">
        <v>16</v>
      </c>
      <c r="L231" s="166"/>
      <c r="M231" s="166"/>
      <c r="N231" s="165">
        <v>700</v>
      </c>
      <c r="O231" s="165"/>
      <c r="P231" s="165"/>
      <c r="Q231" s="167"/>
      <c r="R231" s="167"/>
      <c r="S231" s="168">
        <v>38</v>
      </c>
      <c r="T231" s="167">
        <v>1</v>
      </c>
      <c r="U231" s="167"/>
      <c r="V231" s="168">
        <v>38</v>
      </c>
      <c r="W231" s="169"/>
      <c r="X231" s="170">
        <v>38</v>
      </c>
      <c r="Y231" s="169"/>
      <c r="Z231" s="169"/>
      <c r="AA231" s="169"/>
      <c r="AB231" s="171"/>
      <c r="AC231" s="172"/>
      <c r="AD231" s="169">
        <v>1</v>
      </c>
      <c r="AE231" s="169">
        <v>2</v>
      </c>
      <c r="AF231" s="169">
        <v>38</v>
      </c>
      <c r="AG231" s="169" t="s">
        <v>151</v>
      </c>
      <c r="AH231" s="173">
        <v>0</v>
      </c>
      <c r="AI231" s="227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1"/>
      <c r="BE231" s="221"/>
      <c r="BF231" s="221"/>
      <c r="BG231" s="221"/>
      <c r="BH231" s="221"/>
      <c r="BI231" s="221"/>
      <c r="BJ231" s="221"/>
      <c r="BK231" s="221"/>
      <c r="BL231" s="221"/>
      <c r="BM231" s="221"/>
      <c r="BN231" s="221"/>
      <c r="BO231" s="221"/>
      <c r="BP231" s="221"/>
      <c r="BQ231" s="221"/>
      <c r="BR231" s="221"/>
      <c r="BS231" s="221"/>
      <c r="BT231" s="221"/>
      <c r="BU231" s="221"/>
      <c r="BV231" s="221"/>
      <c r="BW231" s="221"/>
      <c r="BX231" s="221"/>
      <c r="BY231" s="221"/>
      <c r="BZ231" s="221"/>
      <c r="CA231" s="221"/>
      <c r="CB231" s="221"/>
      <c r="CC231" s="221"/>
      <c r="CD231" s="221"/>
      <c r="CE231" s="221"/>
      <c r="CF231" s="221"/>
      <c r="CG231" s="221"/>
      <c r="CH231" s="221"/>
      <c r="CI231" s="221"/>
      <c r="CJ231" s="221"/>
      <c r="CK231" s="221"/>
      <c r="CL231" s="221"/>
      <c r="CM231" s="221"/>
      <c r="CN231" s="221"/>
      <c r="CO231" s="221"/>
      <c r="CP231" s="221"/>
      <c r="CQ231" s="221">
        <f>X231</f>
        <v>38</v>
      </c>
      <c r="CR231" s="221"/>
      <c r="CS231" s="221"/>
      <c r="CT231" s="221"/>
      <c r="CU231" s="221"/>
      <c r="CV231" s="221"/>
      <c r="CW231" s="221"/>
      <c r="CX231" s="221"/>
      <c r="CY231" s="221"/>
      <c r="CZ231" s="221"/>
      <c r="DA231" s="221"/>
      <c r="DB231" s="221"/>
      <c r="DC231" s="221"/>
      <c r="DD231" s="221"/>
      <c r="DE231" s="221"/>
      <c r="DF231" s="221"/>
      <c r="DG231" s="221"/>
      <c r="DH231" s="221"/>
      <c r="DI231" s="221"/>
      <c r="DJ231" s="221"/>
      <c r="DK231" s="221"/>
      <c r="DL231" s="221"/>
      <c r="DM231" s="221"/>
      <c r="DN231" s="221"/>
      <c r="DO231" s="221"/>
      <c r="DP231" s="221"/>
      <c r="DQ231" s="221"/>
      <c r="DR231" s="221"/>
      <c r="DS231" s="221"/>
      <c r="DT231" s="221"/>
      <c r="DU231" s="221"/>
      <c r="DV231" s="221"/>
      <c r="DW231" s="221"/>
      <c r="DX231" s="221"/>
      <c r="DY231" s="221"/>
      <c r="DZ231" s="221"/>
      <c r="EA231" s="221"/>
      <c r="EB231" s="221"/>
      <c r="EC231" s="221"/>
      <c r="ED231" s="221"/>
      <c r="EE231" s="221"/>
      <c r="EF231" s="221"/>
      <c r="EG231" s="221"/>
      <c r="EH231" s="221"/>
      <c r="EI231" s="221"/>
      <c r="EJ231" s="221"/>
      <c r="EK231" s="221"/>
      <c r="EL231" s="221"/>
      <c r="EM231" s="221"/>
      <c r="EN231" s="221"/>
      <c r="EO231" s="221"/>
      <c r="EP231" s="221"/>
      <c r="EQ231" s="221"/>
      <c r="ER231" s="221"/>
      <c r="ES231" s="221"/>
      <c r="ET231" s="221"/>
      <c r="EU231" s="221"/>
      <c r="EV231" s="221"/>
      <c r="EW231" s="221"/>
      <c r="EX231" s="221"/>
      <c r="EY231" s="221"/>
      <c r="EZ231" s="221"/>
      <c r="FA231" s="221"/>
      <c r="FB231" s="221"/>
      <c r="FC231" s="228"/>
    </row>
    <row r="232" spans="1:159" s="229" customFormat="1" ht="12.75" customHeight="1">
      <c r="A232" s="156">
        <v>220</v>
      </c>
      <c r="B232" s="157">
        <v>10</v>
      </c>
      <c r="C232" s="158" t="s">
        <v>192</v>
      </c>
      <c r="D232" s="226" t="s">
        <v>515</v>
      </c>
      <c r="E232" s="160">
        <v>1</v>
      </c>
      <c r="F232" s="160">
        <v>1</v>
      </c>
      <c r="G232" s="161">
        <v>1</v>
      </c>
      <c r="H232" s="162">
        <v>0</v>
      </c>
      <c r="I232" s="163" t="s">
        <v>3</v>
      </c>
      <c r="J232" s="164" t="s">
        <v>6</v>
      </c>
      <c r="K232" s="165">
        <v>25.8</v>
      </c>
      <c r="L232" s="166"/>
      <c r="M232" s="166"/>
      <c r="N232" s="165">
        <v>906</v>
      </c>
      <c r="O232" s="165"/>
      <c r="P232" s="165"/>
      <c r="Q232" s="167"/>
      <c r="R232" s="167"/>
      <c r="S232" s="168">
        <v>56.82</v>
      </c>
      <c r="T232" s="167"/>
      <c r="U232" s="167">
        <v>1.3</v>
      </c>
      <c r="V232" s="168">
        <v>73.87</v>
      </c>
      <c r="W232" s="169"/>
      <c r="X232" s="170">
        <v>73.9</v>
      </c>
      <c r="Y232" s="169"/>
      <c r="Z232" s="169"/>
      <c r="AA232" s="169"/>
      <c r="AB232" s="171"/>
      <c r="AC232" s="172"/>
      <c r="AD232" s="169">
        <v>1</v>
      </c>
      <c r="AE232" s="169">
        <v>2</v>
      </c>
      <c r="AF232" s="169">
        <v>57</v>
      </c>
      <c r="AG232" s="169" t="s">
        <v>151</v>
      </c>
      <c r="AH232" s="173">
        <v>0</v>
      </c>
      <c r="AI232" s="227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1"/>
      <c r="BE232" s="221"/>
      <c r="BF232" s="221"/>
      <c r="BG232" s="221"/>
      <c r="BH232" s="221"/>
      <c r="BI232" s="221"/>
      <c r="BJ232" s="221"/>
      <c r="BK232" s="221"/>
      <c r="BL232" s="221"/>
      <c r="BM232" s="221"/>
      <c r="BN232" s="221"/>
      <c r="BO232" s="221"/>
      <c r="BP232" s="221"/>
      <c r="BQ232" s="221"/>
      <c r="BR232" s="221"/>
      <c r="BS232" s="221"/>
      <c r="BT232" s="221"/>
      <c r="BU232" s="221"/>
      <c r="BV232" s="221"/>
      <c r="BW232" s="221"/>
      <c r="BX232" s="221"/>
      <c r="BY232" s="221"/>
      <c r="BZ232" s="221"/>
      <c r="CA232" s="221"/>
      <c r="CB232" s="221"/>
      <c r="CC232" s="221"/>
      <c r="CD232" s="221"/>
      <c r="CE232" s="221"/>
      <c r="CF232" s="221"/>
      <c r="CG232" s="221"/>
      <c r="CH232" s="221"/>
      <c r="CI232" s="221"/>
      <c r="CJ232" s="221"/>
      <c r="CK232" s="221"/>
      <c r="CL232" s="221"/>
      <c r="CM232" s="221"/>
      <c r="CN232" s="221"/>
      <c r="CO232" s="221"/>
      <c r="CP232" s="221"/>
      <c r="CQ232" s="221">
        <f>X232</f>
        <v>73.9</v>
      </c>
      <c r="CR232" s="221"/>
      <c r="CS232" s="221"/>
      <c r="CT232" s="221"/>
      <c r="CU232" s="221"/>
      <c r="CV232" s="221"/>
      <c r="CW232" s="221"/>
      <c r="CX232" s="221"/>
      <c r="CY232" s="221"/>
      <c r="CZ232" s="221"/>
      <c r="DA232" s="221"/>
      <c r="DB232" s="221"/>
      <c r="DC232" s="221"/>
      <c r="DD232" s="221"/>
      <c r="DE232" s="221"/>
      <c r="DF232" s="221"/>
      <c r="DG232" s="221"/>
      <c r="DH232" s="221"/>
      <c r="DI232" s="221"/>
      <c r="DJ232" s="221"/>
      <c r="DK232" s="221"/>
      <c r="DL232" s="221"/>
      <c r="DM232" s="221"/>
      <c r="DN232" s="221"/>
      <c r="DO232" s="221"/>
      <c r="DP232" s="221"/>
      <c r="DQ232" s="221"/>
      <c r="DR232" s="221"/>
      <c r="DS232" s="221"/>
      <c r="DT232" s="221"/>
      <c r="DU232" s="221"/>
      <c r="DV232" s="221"/>
      <c r="DW232" s="221"/>
      <c r="DX232" s="221"/>
      <c r="DY232" s="221"/>
      <c r="DZ232" s="221"/>
      <c r="EA232" s="221"/>
      <c r="EB232" s="221"/>
      <c r="EC232" s="221"/>
      <c r="ED232" s="221"/>
      <c r="EE232" s="221"/>
      <c r="EF232" s="221"/>
      <c r="EG232" s="221"/>
      <c r="EH232" s="221"/>
      <c r="EI232" s="221"/>
      <c r="EJ232" s="221"/>
      <c r="EK232" s="221"/>
      <c r="EL232" s="221"/>
      <c r="EM232" s="221"/>
      <c r="EN232" s="221"/>
      <c r="EO232" s="221"/>
      <c r="EP232" s="221"/>
      <c r="EQ232" s="221"/>
      <c r="ER232" s="221"/>
      <c r="ES232" s="221"/>
      <c r="ET232" s="221"/>
      <c r="EU232" s="221"/>
      <c r="EV232" s="221"/>
      <c r="EW232" s="221"/>
      <c r="EX232" s="221"/>
      <c r="EY232" s="221"/>
      <c r="EZ232" s="221"/>
      <c r="FA232" s="221"/>
      <c r="FB232" s="221"/>
      <c r="FC232" s="228"/>
    </row>
    <row r="233" spans="1:159" s="229" customFormat="1" ht="12.75" customHeight="1">
      <c r="A233" s="156">
        <v>221</v>
      </c>
      <c r="B233" s="157">
        <v>10</v>
      </c>
      <c r="C233" s="158" t="s">
        <v>536</v>
      </c>
      <c r="D233" s="226" t="s">
        <v>537</v>
      </c>
      <c r="E233" s="160">
        <v>3</v>
      </c>
      <c r="F233" s="160">
        <v>1</v>
      </c>
      <c r="G233" s="161">
        <v>0</v>
      </c>
      <c r="H233" s="162">
        <v>0</v>
      </c>
      <c r="I233" s="163" t="s">
        <v>3</v>
      </c>
      <c r="J233" s="164"/>
      <c r="K233" s="165">
        <v>67.6</v>
      </c>
      <c r="L233" s="166"/>
      <c r="M233" s="166"/>
      <c r="N233" s="165">
        <v>1866</v>
      </c>
      <c r="O233" s="165"/>
      <c r="P233" s="165"/>
      <c r="Q233" s="167"/>
      <c r="R233" s="167"/>
      <c r="S233" s="168">
        <v>138.72</v>
      </c>
      <c r="T233" s="167">
        <v>1</v>
      </c>
      <c r="U233" s="167"/>
      <c r="V233" s="168">
        <v>138.72</v>
      </c>
      <c r="W233" s="169">
        <v>3</v>
      </c>
      <c r="X233" s="170">
        <v>141.7</v>
      </c>
      <c r="Y233" s="169"/>
      <c r="Z233" s="169"/>
      <c r="AA233" s="169"/>
      <c r="AB233" s="171"/>
      <c r="AC233" s="172"/>
      <c r="AD233" s="169">
        <v>2</v>
      </c>
      <c r="AE233" s="169">
        <v>2</v>
      </c>
      <c r="AF233" s="169">
        <v>141</v>
      </c>
      <c r="AG233" s="169" t="s">
        <v>538</v>
      </c>
      <c r="AH233" s="173">
        <v>0</v>
      </c>
      <c r="AI233" s="227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>
        <f>X233</f>
        <v>141.7</v>
      </c>
      <c r="AU233" s="220">
        <f>X233</f>
        <v>141.7</v>
      </c>
      <c r="AV233" s="220"/>
      <c r="AW233" s="220"/>
      <c r="AX233" s="220"/>
      <c r="AY233" s="220"/>
      <c r="AZ233" s="220"/>
      <c r="BA233" s="220"/>
      <c r="BB233" s="220"/>
      <c r="BC233" s="220"/>
      <c r="BD233" s="221"/>
      <c r="BE233" s="221"/>
      <c r="BF233" s="221"/>
      <c r="BG233" s="221"/>
      <c r="BH233" s="221"/>
      <c r="BI233" s="221"/>
      <c r="BJ233" s="221"/>
      <c r="BK233" s="221"/>
      <c r="BL233" s="221"/>
      <c r="BM233" s="221"/>
      <c r="BN233" s="221"/>
      <c r="BO233" s="221"/>
      <c r="BP233" s="221"/>
      <c r="BQ233" s="221"/>
      <c r="BR233" s="221"/>
      <c r="BS233" s="221"/>
      <c r="BT233" s="221"/>
      <c r="BU233" s="221"/>
      <c r="BV233" s="221"/>
      <c r="BW233" s="221"/>
      <c r="BX233" s="221"/>
      <c r="BY233" s="221"/>
      <c r="BZ233" s="221"/>
      <c r="CA233" s="221"/>
      <c r="CB233" s="221"/>
      <c r="CC233" s="221"/>
      <c r="CD233" s="221"/>
      <c r="CE233" s="221"/>
      <c r="CF233" s="221"/>
      <c r="CG233" s="221"/>
      <c r="CH233" s="221"/>
      <c r="CI233" s="221"/>
      <c r="CJ233" s="221"/>
      <c r="CK233" s="221"/>
      <c r="CL233" s="221"/>
      <c r="CM233" s="221"/>
      <c r="CN233" s="221"/>
      <c r="CO233" s="221"/>
      <c r="CP233" s="221"/>
      <c r="CQ233" s="221"/>
      <c r="CR233" s="221"/>
      <c r="CS233" s="221"/>
      <c r="CT233" s="221"/>
      <c r="CU233" s="221"/>
      <c r="CV233" s="221"/>
      <c r="CW233" s="221"/>
      <c r="CX233" s="221"/>
      <c r="CY233" s="221"/>
      <c r="CZ233" s="221"/>
      <c r="DA233" s="221"/>
      <c r="DB233" s="221"/>
      <c r="DC233" s="221"/>
      <c r="DD233" s="221"/>
      <c r="DE233" s="221"/>
      <c r="DF233" s="221"/>
      <c r="DG233" s="221"/>
      <c r="DH233" s="221"/>
      <c r="DI233" s="221"/>
      <c r="DJ233" s="221"/>
      <c r="DK233" s="221"/>
      <c r="DL233" s="221"/>
      <c r="DM233" s="221"/>
      <c r="DN233" s="221"/>
      <c r="DO233" s="221"/>
      <c r="DP233" s="221"/>
      <c r="DQ233" s="221"/>
      <c r="DR233" s="221"/>
      <c r="DS233" s="221"/>
      <c r="DT233" s="221"/>
      <c r="DU233" s="221"/>
      <c r="DV233" s="221"/>
      <c r="DW233" s="221"/>
      <c r="DX233" s="221"/>
      <c r="DY233" s="221"/>
      <c r="DZ233" s="221"/>
      <c r="EA233" s="221"/>
      <c r="EB233" s="221"/>
      <c r="EC233" s="221"/>
      <c r="ED233" s="221"/>
      <c r="EE233" s="221"/>
      <c r="EF233" s="221"/>
      <c r="EG233" s="221"/>
      <c r="EH233" s="221"/>
      <c r="EI233" s="221"/>
      <c r="EJ233" s="221"/>
      <c r="EK233" s="221"/>
      <c r="EL233" s="221"/>
      <c r="EM233" s="221"/>
      <c r="EN233" s="221"/>
      <c r="EO233" s="221"/>
      <c r="EP233" s="221"/>
      <c r="EQ233" s="221"/>
      <c r="ER233" s="221"/>
      <c r="ES233" s="221"/>
      <c r="ET233" s="221"/>
      <c r="EU233" s="221"/>
      <c r="EV233" s="221"/>
      <c r="EW233" s="221"/>
      <c r="EX233" s="221"/>
      <c r="EY233" s="221"/>
      <c r="EZ233" s="221"/>
      <c r="FA233" s="221"/>
      <c r="FB233" s="221"/>
      <c r="FC233" s="228"/>
    </row>
    <row r="234" spans="1:159" s="229" customFormat="1" ht="12.75" customHeight="1">
      <c r="A234" s="156">
        <v>222</v>
      </c>
      <c r="B234" s="157">
        <v>10</v>
      </c>
      <c r="C234" s="158" t="s">
        <v>516</v>
      </c>
      <c r="D234" s="226" t="s">
        <v>517</v>
      </c>
      <c r="E234" s="160">
        <v>4</v>
      </c>
      <c r="F234" s="160">
        <v>1</v>
      </c>
      <c r="G234" s="161">
        <v>0</v>
      </c>
      <c r="H234" s="162">
        <v>0</v>
      </c>
      <c r="I234" s="163" t="s">
        <v>3</v>
      </c>
      <c r="J234" s="164"/>
      <c r="K234" s="165">
        <v>64</v>
      </c>
      <c r="L234" s="166"/>
      <c r="M234" s="166"/>
      <c r="N234" s="165">
        <v>2150</v>
      </c>
      <c r="O234" s="165"/>
      <c r="P234" s="165"/>
      <c r="Q234" s="167"/>
      <c r="R234" s="167"/>
      <c r="S234" s="168">
        <v>135</v>
      </c>
      <c r="T234" s="167">
        <v>1</v>
      </c>
      <c r="U234" s="167"/>
      <c r="V234" s="168">
        <v>135</v>
      </c>
      <c r="W234" s="169">
        <v>4</v>
      </c>
      <c r="X234" s="170">
        <v>139</v>
      </c>
      <c r="Y234" s="169"/>
      <c r="Z234" s="169"/>
      <c r="AA234" s="169"/>
      <c r="AB234" s="171"/>
      <c r="AC234" s="172"/>
      <c r="AD234" s="169">
        <v>29</v>
      </c>
      <c r="AE234" s="169">
        <v>29</v>
      </c>
      <c r="AF234" s="169">
        <v>139</v>
      </c>
      <c r="AG234" s="169" t="s">
        <v>518</v>
      </c>
      <c r="AH234" s="173">
        <v>20</v>
      </c>
      <c r="AI234" s="227"/>
      <c r="AJ234" s="220"/>
      <c r="AK234" s="220"/>
      <c r="AL234" s="220"/>
      <c r="AM234" s="220"/>
      <c r="AN234" s="220"/>
      <c r="AO234" s="220"/>
      <c r="AP234" s="220">
        <v>129.5</v>
      </c>
      <c r="AQ234" s="220">
        <v>132.5</v>
      </c>
      <c r="AR234" s="220"/>
      <c r="AS234" s="220"/>
      <c r="AT234" s="220">
        <v>132.5</v>
      </c>
      <c r="AU234" s="220">
        <v>132.5</v>
      </c>
      <c r="AV234" s="220"/>
      <c r="AW234" s="220"/>
      <c r="AX234" s="220">
        <v>93</v>
      </c>
      <c r="AY234" s="220">
        <v>159</v>
      </c>
      <c r="AZ234" s="220"/>
      <c r="BA234" s="220"/>
      <c r="BB234" s="220"/>
      <c r="BC234" s="220"/>
      <c r="BD234" s="221"/>
      <c r="BE234" s="221"/>
      <c r="BF234" s="221"/>
      <c r="BG234" s="221"/>
      <c r="BH234" s="221">
        <v>111.5</v>
      </c>
      <c r="BI234" s="221"/>
      <c r="BJ234" s="221"/>
      <c r="BK234" s="221">
        <v>105</v>
      </c>
      <c r="BL234" s="221"/>
      <c r="BM234" s="221"/>
      <c r="BN234" s="221"/>
      <c r="BO234" s="221">
        <v>99</v>
      </c>
      <c r="BP234" s="221"/>
      <c r="BQ234" s="221"/>
      <c r="BR234" s="221">
        <v>125</v>
      </c>
      <c r="BS234" s="221"/>
      <c r="BT234" s="221">
        <v>93</v>
      </c>
      <c r="BU234" s="221">
        <v>132.5</v>
      </c>
      <c r="BV234" s="221"/>
      <c r="BW234" s="221"/>
      <c r="BX234" s="221"/>
      <c r="BY234" s="221"/>
      <c r="BZ234" s="221"/>
      <c r="CA234" s="221"/>
      <c r="CB234" s="221"/>
      <c r="CC234" s="221"/>
      <c r="CD234" s="221">
        <v>99</v>
      </c>
      <c r="CE234" s="221"/>
      <c r="CF234" s="221">
        <v>139</v>
      </c>
      <c r="CG234" s="221"/>
      <c r="CH234" s="221"/>
      <c r="CI234" s="221"/>
      <c r="CJ234" s="221"/>
      <c r="CK234" s="221"/>
      <c r="CL234" s="221"/>
      <c r="CM234" s="221"/>
      <c r="CN234" s="221"/>
      <c r="CO234" s="221">
        <v>103</v>
      </c>
      <c r="CP234" s="221">
        <v>93</v>
      </c>
      <c r="CQ234" s="221"/>
      <c r="CR234" s="221"/>
      <c r="CS234" s="221"/>
      <c r="CT234" s="221">
        <v>93</v>
      </c>
      <c r="CU234" s="221">
        <v>93</v>
      </c>
      <c r="CV234" s="221"/>
      <c r="CW234" s="221">
        <v>139</v>
      </c>
      <c r="CX234" s="221"/>
      <c r="CY234" s="221"/>
      <c r="CZ234" s="221"/>
      <c r="DA234" s="221"/>
      <c r="DB234" s="221"/>
      <c r="DC234" s="221"/>
      <c r="DD234" s="221"/>
      <c r="DE234" s="221"/>
      <c r="DF234" s="221"/>
      <c r="DG234" s="221">
        <v>125</v>
      </c>
      <c r="DH234" s="221">
        <v>132.5</v>
      </c>
      <c r="DI234" s="221"/>
      <c r="DJ234" s="221"/>
      <c r="DK234" s="221"/>
      <c r="DL234" s="221"/>
      <c r="DM234" s="221"/>
      <c r="DN234" s="221"/>
      <c r="DO234" s="221"/>
      <c r="DP234" s="221">
        <v>105</v>
      </c>
      <c r="DQ234" s="221">
        <v>105</v>
      </c>
      <c r="DR234" s="221"/>
      <c r="DS234" s="221"/>
      <c r="DT234" s="221"/>
      <c r="DU234" s="221"/>
      <c r="DV234" s="221">
        <v>105</v>
      </c>
      <c r="DW234" s="221"/>
      <c r="DX234" s="221"/>
      <c r="DY234" s="221"/>
      <c r="DZ234" s="221"/>
      <c r="EA234" s="221"/>
      <c r="EB234" s="221"/>
      <c r="EC234" s="221"/>
      <c r="ED234" s="221"/>
      <c r="EE234" s="221"/>
      <c r="EF234" s="221"/>
      <c r="EG234" s="221"/>
      <c r="EH234" s="221"/>
      <c r="EI234" s="221">
        <v>111.5</v>
      </c>
      <c r="EJ234" s="221">
        <v>105</v>
      </c>
      <c r="EK234" s="221"/>
      <c r="EL234" s="221"/>
      <c r="EM234" s="221">
        <v>103</v>
      </c>
      <c r="EN234" s="221"/>
      <c r="EO234" s="221"/>
      <c r="EP234" s="221">
        <v>139</v>
      </c>
      <c r="EQ234" s="221"/>
      <c r="ER234" s="221"/>
      <c r="ES234" s="221"/>
      <c r="ET234" s="221"/>
      <c r="EU234" s="221"/>
      <c r="EV234" s="221"/>
      <c r="EW234" s="221"/>
      <c r="EX234" s="221"/>
      <c r="EY234" s="221"/>
      <c r="EZ234" s="221"/>
      <c r="FA234" s="221">
        <v>93</v>
      </c>
      <c r="FB234" s="221"/>
      <c r="FC234" s="228"/>
    </row>
    <row r="235" spans="1:159" s="229" customFormat="1" ht="12.75" customHeight="1">
      <c r="A235" s="156">
        <v>223</v>
      </c>
      <c r="B235" s="157">
        <v>10</v>
      </c>
      <c r="C235" s="158" t="s">
        <v>175</v>
      </c>
      <c r="D235" s="226" t="s">
        <v>519</v>
      </c>
      <c r="E235" s="160">
        <v>1</v>
      </c>
      <c r="F235" s="160">
        <v>1</v>
      </c>
      <c r="G235" s="161">
        <v>0</v>
      </c>
      <c r="H235" s="162">
        <v>0</v>
      </c>
      <c r="I235" s="163" t="s">
        <v>3</v>
      </c>
      <c r="J235" s="164"/>
      <c r="K235" s="165">
        <v>21</v>
      </c>
      <c r="L235" s="166"/>
      <c r="M235" s="166"/>
      <c r="N235" s="165">
        <v>450</v>
      </c>
      <c r="O235" s="165"/>
      <c r="P235" s="165"/>
      <c r="Q235" s="167"/>
      <c r="R235" s="167"/>
      <c r="S235" s="168">
        <v>40.5</v>
      </c>
      <c r="T235" s="167">
        <v>1</v>
      </c>
      <c r="U235" s="167"/>
      <c r="V235" s="168">
        <v>40.5</v>
      </c>
      <c r="W235" s="169"/>
      <c r="X235" s="170">
        <v>40.5</v>
      </c>
      <c r="Y235" s="169"/>
      <c r="Z235" s="169"/>
      <c r="AA235" s="169"/>
      <c r="AB235" s="171"/>
      <c r="AC235" s="172"/>
      <c r="AD235" s="169">
        <v>1</v>
      </c>
      <c r="AE235" s="169">
        <v>2</v>
      </c>
      <c r="AF235" s="169">
        <v>41</v>
      </c>
      <c r="AG235" s="169" t="s">
        <v>151</v>
      </c>
      <c r="AH235" s="173">
        <v>0</v>
      </c>
      <c r="AI235" s="227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1"/>
      <c r="BE235" s="221"/>
      <c r="BF235" s="221"/>
      <c r="BG235" s="221"/>
      <c r="BH235" s="221"/>
      <c r="BI235" s="221"/>
      <c r="BJ235" s="221"/>
      <c r="BK235" s="221"/>
      <c r="BL235" s="221"/>
      <c r="BM235" s="221"/>
      <c r="BN235" s="221"/>
      <c r="BO235" s="221"/>
      <c r="BP235" s="221"/>
      <c r="BQ235" s="221"/>
      <c r="BR235" s="221"/>
      <c r="BS235" s="221"/>
      <c r="BT235" s="221"/>
      <c r="BU235" s="221"/>
      <c r="BV235" s="221"/>
      <c r="BW235" s="221"/>
      <c r="BX235" s="221"/>
      <c r="BY235" s="221"/>
      <c r="BZ235" s="221"/>
      <c r="CA235" s="221"/>
      <c r="CB235" s="221"/>
      <c r="CC235" s="221"/>
      <c r="CD235" s="221"/>
      <c r="CE235" s="221"/>
      <c r="CF235" s="221"/>
      <c r="CG235" s="221"/>
      <c r="CH235" s="221"/>
      <c r="CI235" s="221"/>
      <c r="CJ235" s="221"/>
      <c r="CK235" s="221"/>
      <c r="CL235" s="221"/>
      <c r="CM235" s="221"/>
      <c r="CN235" s="221"/>
      <c r="CO235" s="221"/>
      <c r="CP235" s="221"/>
      <c r="CQ235" s="221">
        <f>X235</f>
        <v>40.5</v>
      </c>
      <c r="CR235" s="221"/>
      <c r="CS235" s="221"/>
      <c r="CT235" s="221"/>
      <c r="CU235" s="221"/>
      <c r="CV235" s="221"/>
      <c r="CW235" s="221"/>
      <c r="CX235" s="221"/>
      <c r="CY235" s="221"/>
      <c r="CZ235" s="221"/>
      <c r="DA235" s="221"/>
      <c r="DB235" s="221"/>
      <c r="DC235" s="221"/>
      <c r="DD235" s="221"/>
      <c r="DE235" s="221"/>
      <c r="DF235" s="221"/>
      <c r="DG235" s="221"/>
      <c r="DH235" s="221"/>
      <c r="DI235" s="221"/>
      <c r="DJ235" s="221"/>
      <c r="DK235" s="221"/>
      <c r="DL235" s="221"/>
      <c r="DM235" s="221"/>
      <c r="DN235" s="221"/>
      <c r="DO235" s="221"/>
      <c r="DP235" s="221"/>
      <c r="DQ235" s="221"/>
      <c r="DR235" s="221"/>
      <c r="DS235" s="221"/>
      <c r="DT235" s="221"/>
      <c r="DU235" s="221"/>
      <c r="DV235" s="221"/>
      <c r="DW235" s="221"/>
      <c r="DX235" s="221"/>
      <c r="DY235" s="221"/>
      <c r="DZ235" s="221"/>
      <c r="EA235" s="221"/>
      <c r="EB235" s="221"/>
      <c r="EC235" s="221"/>
      <c r="ED235" s="221"/>
      <c r="EE235" s="221"/>
      <c r="EF235" s="221"/>
      <c r="EG235" s="221"/>
      <c r="EH235" s="221"/>
      <c r="EI235" s="221"/>
      <c r="EJ235" s="221"/>
      <c r="EK235" s="221"/>
      <c r="EL235" s="221"/>
      <c r="EM235" s="221"/>
      <c r="EN235" s="221"/>
      <c r="EO235" s="221"/>
      <c r="EP235" s="221"/>
      <c r="EQ235" s="221"/>
      <c r="ER235" s="221"/>
      <c r="ES235" s="221"/>
      <c r="ET235" s="221"/>
      <c r="EU235" s="221"/>
      <c r="EV235" s="221"/>
      <c r="EW235" s="221"/>
      <c r="EX235" s="221"/>
      <c r="EY235" s="221"/>
      <c r="EZ235" s="221"/>
      <c r="FA235" s="221"/>
      <c r="FB235" s="221"/>
      <c r="FC235" s="228"/>
    </row>
    <row r="236" spans="1:159" s="229" customFormat="1" ht="12.75" customHeight="1">
      <c r="A236" s="156">
        <v>224</v>
      </c>
      <c r="B236" s="157">
        <v>10</v>
      </c>
      <c r="C236" s="158" t="s">
        <v>333</v>
      </c>
      <c r="D236" s="226" t="s">
        <v>546</v>
      </c>
      <c r="E236" s="160">
        <v>1</v>
      </c>
      <c r="F236" s="160">
        <v>1</v>
      </c>
      <c r="G236" s="161">
        <v>1</v>
      </c>
      <c r="H236" s="162">
        <v>0</v>
      </c>
      <c r="I236" s="163" t="s">
        <v>3</v>
      </c>
      <c r="J236" s="164" t="s">
        <v>6</v>
      </c>
      <c r="K236" s="165">
        <v>28.3</v>
      </c>
      <c r="L236" s="166"/>
      <c r="M236" s="166"/>
      <c r="N236" s="165">
        <v>980</v>
      </c>
      <c r="O236" s="165"/>
      <c r="P236" s="165"/>
      <c r="Q236" s="167"/>
      <c r="R236" s="167"/>
      <c r="S236" s="168">
        <v>62.05</v>
      </c>
      <c r="T236" s="167"/>
      <c r="U236" s="167">
        <v>1.3</v>
      </c>
      <c r="V236" s="168">
        <v>80.67</v>
      </c>
      <c r="W236" s="169"/>
      <c r="X236" s="170">
        <v>80.7</v>
      </c>
      <c r="Y236" s="169"/>
      <c r="Z236" s="169"/>
      <c r="AA236" s="169"/>
      <c r="AB236" s="171"/>
      <c r="AC236" s="172"/>
      <c r="AD236" s="169">
        <v>1</v>
      </c>
      <c r="AE236" s="169">
        <v>2</v>
      </c>
      <c r="AF236" s="169">
        <v>62</v>
      </c>
      <c r="AG236" s="169" t="s">
        <v>547</v>
      </c>
      <c r="AH236" s="173">
        <v>0</v>
      </c>
      <c r="AI236" s="227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1"/>
      <c r="BE236" s="221"/>
      <c r="BF236" s="221"/>
      <c r="BG236" s="221"/>
      <c r="BH236" s="221"/>
      <c r="BI236" s="221"/>
      <c r="BJ236" s="221"/>
      <c r="BK236" s="221"/>
      <c r="BL236" s="221"/>
      <c r="BM236" s="221"/>
      <c r="BN236" s="221"/>
      <c r="BO236" s="221"/>
      <c r="BP236" s="221"/>
      <c r="BQ236" s="221"/>
      <c r="BR236" s="221"/>
      <c r="BS236" s="221"/>
      <c r="BT236" s="221"/>
      <c r="BU236" s="221"/>
      <c r="BV236" s="221"/>
      <c r="BW236" s="221"/>
      <c r="BX236" s="221"/>
      <c r="BY236" s="221"/>
      <c r="BZ236" s="221"/>
      <c r="CA236" s="221"/>
      <c r="CB236" s="221"/>
      <c r="CC236" s="221"/>
      <c r="CD236" s="221"/>
      <c r="CE236" s="221"/>
      <c r="CF236" s="221"/>
      <c r="CG236" s="221"/>
      <c r="CH236" s="221"/>
      <c r="CI236" s="221"/>
      <c r="CJ236" s="221"/>
      <c r="CK236" s="221"/>
      <c r="CL236" s="221"/>
      <c r="CM236" s="221"/>
      <c r="CN236" s="221"/>
      <c r="CO236" s="221"/>
      <c r="CP236" s="221"/>
      <c r="CQ236" s="221"/>
      <c r="CR236" s="221"/>
      <c r="CS236" s="221"/>
      <c r="CT236" s="221"/>
      <c r="CU236" s="221"/>
      <c r="CV236" s="221"/>
      <c r="CW236" s="221"/>
      <c r="CX236" s="221"/>
      <c r="CY236" s="221"/>
      <c r="CZ236" s="221"/>
      <c r="DA236" s="221"/>
      <c r="DB236" s="221"/>
      <c r="DC236" s="221"/>
      <c r="DD236" s="221"/>
      <c r="DE236" s="221"/>
      <c r="DF236" s="221"/>
      <c r="DG236" s="221"/>
      <c r="DH236" s="221"/>
      <c r="DI236" s="221"/>
      <c r="DJ236" s="221"/>
      <c r="DK236" s="221"/>
      <c r="DL236" s="221"/>
      <c r="DM236" s="221"/>
      <c r="DN236" s="221"/>
      <c r="DO236" s="221"/>
      <c r="DP236" s="221"/>
      <c r="DQ236" s="221"/>
      <c r="DR236" s="221"/>
      <c r="DS236" s="221"/>
      <c r="DT236" s="221"/>
      <c r="DU236" s="221"/>
      <c r="DV236" s="221"/>
      <c r="DW236" s="221"/>
      <c r="DX236" s="221"/>
      <c r="DY236" s="221"/>
      <c r="DZ236" s="221">
        <f>X236</f>
        <v>80.7</v>
      </c>
      <c r="EA236" s="221"/>
      <c r="EB236" s="221"/>
      <c r="EC236" s="221"/>
      <c r="ED236" s="221"/>
      <c r="EE236" s="221"/>
      <c r="EF236" s="221"/>
      <c r="EG236" s="221"/>
      <c r="EH236" s="221"/>
      <c r="EI236" s="221"/>
      <c r="EJ236" s="221"/>
      <c r="EK236" s="221"/>
      <c r="EL236" s="221"/>
      <c r="EM236" s="221"/>
      <c r="EN236" s="221"/>
      <c r="EO236" s="221"/>
      <c r="EP236" s="221"/>
      <c r="EQ236" s="221"/>
      <c r="ER236" s="221"/>
      <c r="ES236" s="221"/>
      <c r="ET236" s="221"/>
      <c r="EU236" s="221"/>
      <c r="EV236" s="221"/>
      <c r="EW236" s="221"/>
      <c r="EX236" s="221"/>
      <c r="EY236" s="221"/>
      <c r="EZ236" s="221"/>
      <c r="FA236" s="221"/>
      <c r="FB236" s="221"/>
      <c r="FC236" s="228"/>
    </row>
    <row r="237" spans="1:159" s="229" customFormat="1" ht="12.75" customHeight="1">
      <c r="A237" s="156">
        <v>225</v>
      </c>
      <c r="B237" s="157">
        <v>10</v>
      </c>
      <c r="C237" s="158" t="s">
        <v>186</v>
      </c>
      <c r="D237" s="226" t="s">
        <v>520</v>
      </c>
      <c r="E237" s="160">
        <v>1</v>
      </c>
      <c r="F237" s="160">
        <v>1</v>
      </c>
      <c r="G237" s="161">
        <v>0</v>
      </c>
      <c r="H237" s="162">
        <v>0</v>
      </c>
      <c r="I237" s="163" t="s">
        <v>3</v>
      </c>
      <c r="J237" s="164"/>
      <c r="K237" s="165">
        <v>25</v>
      </c>
      <c r="L237" s="166"/>
      <c r="M237" s="166"/>
      <c r="N237" s="165">
        <v>600</v>
      </c>
      <c r="O237" s="165"/>
      <c r="P237" s="165"/>
      <c r="Q237" s="167"/>
      <c r="R237" s="167"/>
      <c r="S237" s="168">
        <v>49.5</v>
      </c>
      <c r="T237" s="167">
        <v>1</v>
      </c>
      <c r="U237" s="167"/>
      <c r="V237" s="168">
        <v>49.5</v>
      </c>
      <c r="W237" s="169"/>
      <c r="X237" s="170">
        <v>49.5</v>
      </c>
      <c r="Y237" s="169"/>
      <c r="Z237" s="169"/>
      <c r="AA237" s="169"/>
      <c r="AB237" s="171"/>
      <c r="AC237" s="172"/>
      <c r="AD237" s="169">
        <v>1</v>
      </c>
      <c r="AE237" s="169">
        <v>2</v>
      </c>
      <c r="AF237" s="169">
        <v>50</v>
      </c>
      <c r="AG237" s="169" t="s">
        <v>151</v>
      </c>
      <c r="AH237" s="173">
        <v>0</v>
      </c>
      <c r="AI237" s="227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1"/>
      <c r="BE237" s="221"/>
      <c r="BF237" s="221"/>
      <c r="BG237" s="221"/>
      <c r="BH237" s="221"/>
      <c r="BI237" s="221"/>
      <c r="BJ237" s="221"/>
      <c r="BK237" s="221"/>
      <c r="BL237" s="221"/>
      <c r="BM237" s="221"/>
      <c r="BN237" s="221"/>
      <c r="BO237" s="221"/>
      <c r="BP237" s="221"/>
      <c r="BQ237" s="221"/>
      <c r="BR237" s="221"/>
      <c r="BS237" s="221"/>
      <c r="BT237" s="221"/>
      <c r="BU237" s="221"/>
      <c r="BV237" s="221"/>
      <c r="BW237" s="221"/>
      <c r="BX237" s="221"/>
      <c r="BY237" s="221"/>
      <c r="BZ237" s="221"/>
      <c r="CA237" s="221"/>
      <c r="CB237" s="221"/>
      <c r="CC237" s="221"/>
      <c r="CD237" s="221"/>
      <c r="CE237" s="221"/>
      <c r="CF237" s="221"/>
      <c r="CG237" s="221"/>
      <c r="CH237" s="221"/>
      <c r="CI237" s="221"/>
      <c r="CJ237" s="221"/>
      <c r="CK237" s="221"/>
      <c r="CL237" s="221"/>
      <c r="CM237" s="221"/>
      <c r="CN237" s="221"/>
      <c r="CO237" s="221"/>
      <c r="CP237" s="221"/>
      <c r="CQ237" s="221">
        <f>X237</f>
        <v>49.5</v>
      </c>
      <c r="CR237" s="221"/>
      <c r="CS237" s="221"/>
      <c r="CT237" s="221"/>
      <c r="CU237" s="221"/>
      <c r="CV237" s="221"/>
      <c r="CW237" s="221"/>
      <c r="CX237" s="221"/>
      <c r="CY237" s="221"/>
      <c r="CZ237" s="221"/>
      <c r="DA237" s="221"/>
      <c r="DB237" s="221"/>
      <c r="DC237" s="221"/>
      <c r="DD237" s="221"/>
      <c r="DE237" s="221"/>
      <c r="DF237" s="221"/>
      <c r="DG237" s="221"/>
      <c r="DH237" s="221"/>
      <c r="DI237" s="221"/>
      <c r="DJ237" s="221"/>
      <c r="DK237" s="221"/>
      <c r="DL237" s="221"/>
      <c r="DM237" s="221"/>
      <c r="DN237" s="221"/>
      <c r="DO237" s="221"/>
      <c r="DP237" s="221"/>
      <c r="DQ237" s="221"/>
      <c r="DR237" s="221"/>
      <c r="DS237" s="221"/>
      <c r="DT237" s="221"/>
      <c r="DU237" s="221"/>
      <c r="DV237" s="221"/>
      <c r="DW237" s="221"/>
      <c r="DX237" s="221"/>
      <c r="DY237" s="221"/>
      <c r="DZ237" s="221"/>
      <c r="EA237" s="221"/>
      <c r="EB237" s="221"/>
      <c r="EC237" s="221"/>
      <c r="ED237" s="221"/>
      <c r="EE237" s="221"/>
      <c r="EF237" s="221"/>
      <c r="EG237" s="221"/>
      <c r="EH237" s="221"/>
      <c r="EI237" s="221"/>
      <c r="EJ237" s="221"/>
      <c r="EK237" s="221"/>
      <c r="EL237" s="221"/>
      <c r="EM237" s="221"/>
      <c r="EN237" s="221"/>
      <c r="EO237" s="221"/>
      <c r="EP237" s="221"/>
      <c r="EQ237" s="221"/>
      <c r="ER237" s="221"/>
      <c r="ES237" s="221"/>
      <c r="ET237" s="221"/>
      <c r="EU237" s="221"/>
      <c r="EV237" s="221"/>
      <c r="EW237" s="221"/>
      <c r="EX237" s="221"/>
      <c r="EY237" s="221"/>
      <c r="EZ237" s="221"/>
      <c r="FA237" s="221"/>
      <c r="FB237" s="221"/>
      <c r="FC237" s="228"/>
    </row>
    <row r="238" spans="1:159" s="229" customFormat="1" ht="12.75" customHeight="1">
      <c r="A238" s="156">
        <v>226</v>
      </c>
      <c r="B238" s="157">
        <v>10</v>
      </c>
      <c r="C238" s="158" t="s">
        <v>188</v>
      </c>
      <c r="D238" s="226" t="s">
        <v>521</v>
      </c>
      <c r="E238" s="160">
        <v>1</v>
      </c>
      <c r="F238" s="160">
        <v>1</v>
      </c>
      <c r="G238" s="161">
        <v>0</v>
      </c>
      <c r="H238" s="162">
        <v>2</v>
      </c>
      <c r="I238" s="163" t="s">
        <v>3</v>
      </c>
      <c r="J238" s="164" t="s">
        <v>398</v>
      </c>
      <c r="K238" s="165">
        <v>4</v>
      </c>
      <c r="L238" s="166"/>
      <c r="M238" s="166"/>
      <c r="N238" s="165">
        <v>55</v>
      </c>
      <c r="O238" s="165"/>
      <c r="P238" s="165"/>
      <c r="Q238" s="167"/>
      <c r="R238" s="167"/>
      <c r="S238" s="168">
        <v>7.1</v>
      </c>
      <c r="T238" s="167">
        <v>1</v>
      </c>
      <c r="U238" s="167"/>
      <c r="V238" s="168">
        <v>7.1</v>
      </c>
      <c r="W238" s="169">
        <v>10</v>
      </c>
      <c r="X238" s="170">
        <v>17.1</v>
      </c>
      <c r="Y238" s="169"/>
      <c r="Z238" s="169"/>
      <c r="AA238" s="169"/>
      <c r="AB238" s="171"/>
      <c r="AC238" s="172"/>
      <c r="AD238" s="169">
        <v>4</v>
      </c>
      <c r="AE238" s="169">
        <v>8</v>
      </c>
      <c r="AF238" s="169">
        <v>0</v>
      </c>
      <c r="AG238" s="169" t="s">
        <v>179</v>
      </c>
      <c r="AH238" s="173">
        <v>3</v>
      </c>
      <c r="AI238" s="227"/>
      <c r="AJ238" s="220"/>
      <c r="AK238" s="220"/>
      <c r="AL238" s="220"/>
      <c r="AM238" s="220"/>
      <c r="AN238" s="220"/>
      <c r="AO238" s="220">
        <f>X238</f>
        <v>17.1</v>
      </c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1"/>
      <c r="BE238" s="221"/>
      <c r="BF238" s="221"/>
      <c r="BG238" s="221"/>
      <c r="BH238" s="221"/>
      <c r="BI238" s="221"/>
      <c r="BJ238" s="221"/>
      <c r="BK238" s="221"/>
      <c r="BL238" s="221"/>
      <c r="BM238" s="221">
        <f>X238</f>
        <v>17.1</v>
      </c>
      <c r="BN238" s="221">
        <f>X238</f>
        <v>17.1</v>
      </c>
      <c r="BO238" s="221"/>
      <c r="BP238" s="221"/>
      <c r="BQ238" s="221"/>
      <c r="BR238" s="221"/>
      <c r="BS238" s="221"/>
      <c r="BT238" s="221"/>
      <c r="BU238" s="221"/>
      <c r="BV238" s="221"/>
      <c r="BW238" s="221"/>
      <c r="BX238" s="221"/>
      <c r="BY238" s="221"/>
      <c r="BZ238" s="221"/>
      <c r="CA238" s="221"/>
      <c r="CB238" s="221"/>
      <c r="CC238" s="221"/>
      <c r="CD238" s="221"/>
      <c r="CE238" s="221"/>
      <c r="CF238" s="221"/>
      <c r="CG238" s="221"/>
      <c r="CH238" s="221"/>
      <c r="CI238" s="221"/>
      <c r="CJ238" s="221">
        <f>X238+AH238</f>
        <v>20.1</v>
      </c>
      <c r="CK238" s="221"/>
      <c r="CL238" s="221"/>
      <c r="CM238" s="221"/>
      <c r="CN238" s="221"/>
      <c r="CO238" s="221"/>
      <c r="CP238" s="221"/>
      <c r="CQ238" s="221"/>
      <c r="CR238" s="221"/>
      <c r="CS238" s="221"/>
      <c r="CT238" s="221"/>
      <c r="CU238" s="221"/>
      <c r="CV238" s="221"/>
      <c r="CW238" s="221"/>
      <c r="CX238" s="221"/>
      <c r="CY238" s="221"/>
      <c r="CZ238" s="221"/>
      <c r="DA238" s="221"/>
      <c r="DB238" s="221"/>
      <c r="DC238" s="221"/>
      <c r="DD238" s="221"/>
      <c r="DE238" s="221"/>
      <c r="DF238" s="221"/>
      <c r="DG238" s="221"/>
      <c r="DH238" s="221"/>
      <c r="DI238" s="221"/>
      <c r="DJ238" s="221"/>
      <c r="DK238" s="221"/>
      <c r="DL238" s="221"/>
      <c r="DM238" s="221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  <c r="DY238" s="221"/>
      <c r="DZ238" s="221"/>
      <c r="EA238" s="221"/>
      <c r="EB238" s="221"/>
      <c r="EC238" s="221"/>
      <c r="ED238" s="221"/>
      <c r="EE238" s="221"/>
      <c r="EF238" s="221"/>
      <c r="EG238" s="221"/>
      <c r="EH238" s="221"/>
      <c r="EI238" s="221"/>
      <c r="EJ238" s="221"/>
      <c r="EK238" s="221"/>
      <c r="EL238" s="221"/>
      <c r="EM238" s="221"/>
      <c r="EN238" s="221"/>
      <c r="EO238" s="221"/>
      <c r="EP238" s="221"/>
      <c r="EQ238" s="221"/>
      <c r="ER238" s="221"/>
      <c r="ES238" s="221"/>
      <c r="ET238" s="221"/>
      <c r="EU238" s="221"/>
      <c r="EV238" s="221"/>
      <c r="EW238" s="221"/>
      <c r="EX238" s="221"/>
      <c r="EY238" s="221"/>
      <c r="EZ238" s="221"/>
      <c r="FA238" s="221"/>
      <c r="FB238" s="221"/>
      <c r="FC238" s="228"/>
    </row>
    <row r="239" spans="1:159" s="229" customFormat="1" ht="12.75" customHeight="1">
      <c r="A239" s="156">
        <v>227</v>
      </c>
      <c r="B239" s="157">
        <v>11</v>
      </c>
      <c r="C239" s="158" t="s">
        <v>64</v>
      </c>
      <c r="D239" s="226" t="s">
        <v>522</v>
      </c>
      <c r="E239" s="160">
        <v>1</v>
      </c>
      <c r="F239" s="160">
        <v>1</v>
      </c>
      <c r="G239" s="161">
        <v>0</v>
      </c>
      <c r="H239" s="162">
        <v>0</v>
      </c>
      <c r="I239" s="163" t="s">
        <v>3</v>
      </c>
      <c r="J239" s="164"/>
      <c r="K239" s="165">
        <v>24</v>
      </c>
      <c r="L239" s="166"/>
      <c r="M239" s="166"/>
      <c r="N239" s="165">
        <v>750</v>
      </c>
      <c r="O239" s="165"/>
      <c r="P239" s="165"/>
      <c r="Q239" s="167"/>
      <c r="R239" s="167"/>
      <c r="S239" s="168">
        <v>51</v>
      </c>
      <c r="T239" s="167">
        <v>1</v>
      </c>
      <c r="U239" s="167"/>
      <c r="V239" s="168">
        <v>51</v>
      </c>
      <c r="W239" s="169"/>
      <c r="X239" s="170">
        <v>51</v>
      </c>
      <c r="Y239" s="169"/>
      <c r="Z239" s="169"/>
      <c r="AA239" s="169"/>
      <c r="AB239" s="171"/>
      <c r="AC239" s="172"/>
      <c r="AD239" s="169">
        <v>1</v>
      </c>
      <c r="AE239" s="169">
        <v>2</v>
      </c>
      <c r="AF239" s="169">
        <v>51</v>
      </c>
      <c r="AG239" s="169" t="s">
        <v>151</v>
      </c>
      <c r="AH239" s="173">
        <v>0</v>
      </c>
      <c r="AI239" s="227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1"/>
      <c r="BE239" s="221"/>
      <c r="BF239" s="221"/>
      <c r="BG239" s="221"/>
      <c r="BH239" s="221"/>
      <c r="BI239" s="221"/>
      <c r="BJ239" s="221"/>
      <c r="BK239" s="221"/>
      <c r="BL239" s="221"/>
      <c r="BM239" s="221"/>
      <c r="BN239" s="221"/>
      <c r="BO239" s="221"/>
      <c r="BP239" s="221"/>
      <c r="BQ239" s="221"/>
      <c r="BR239" s="221"/>
      <c r="BS239" s="221"/>
      <c r="BT239" s="221"/>
      <c r="BU239" s="221"/>
      <c r="BV239" s="221"/>
      <c r="BW239" s="221"/>
      <c r="BX239" s="221"/>
      <c r="BY239" s="221"/>
      <c r="BZ239" s="221"/>
      <c r="CA239" s="221"/>
      <c r="CB239" s="221"/>
      <c r="CC239" s="221"/>
      <c r="CD239" s="221"/>
      <c r="CE239" s="221"/>
      <c r="CF239" s="221"/>
      <c r="CG239" s="221"/>
      <c r="CH239" s="221"/>
      <c r="CI239" s="221"/>
      <c r="CJ239" s="221"/>
      <c r="CK239" s="221"/>
      <c r="CL239" s="221"/>
      <c r="CM239" s="221"/>
      <c r="CN239" s="221"/>
      <c r="CO239" s="221"/>
      <c r="CP239" s="221"/>
      <c r="CQ239" s="221">
        <f>X239</f>
        <v>51</v>
      </c>
      <c r="CR239" s="221"/>
      <c r="CS239" s="221"/>
      <c r="CT239" s="221"/>
      <c r="CU239" s="221"/>
      <c r="CV239" s="221"/>
      <c r="CW239" s="221"/>
      <c r="CX239" s="221"/>
      <c r="CY239" s="221"/>
      <c r="CZ239" s="221"/>
      <c r="DA239" s="221"/>
      <c r="DB239" s="221"/>
      <c r="DC239" s="221"/>
      <c r="DD239" s="221"/>
      <c r="DE239" s="221"/>
      <c r="DF239" s="221"/>
      <c r="DG239" s="221"/>
      <c r="DH239" s="221"/>
      <c r="DI239" s="221"/>
      <c r="DJ239" s="221"/>
      <c r="DK239" s="221"/>
      <c r="DL239" s="221"/>
      <c r="DM239" s="221"/>
      <c r="DN239" s="221"/>
      <c r="DO239" s="221"/>
      <c r="DP239" s="221"/>
      <c r="DQ239" s="221"/>
      <c r="DR239" s="221"/>
      <c r="DS239" s="221"/>
      <c r="DT239" s="221"/>
      <c r="DU239" s="221"/>
      <c r="DV239" s="221"/>
      <c r="DW239" s="221"/>
      <c r="DX239" s="221"/>
      <c r="DY239" s="221"/>
      <c r="DZ239" s="221"/>
      <c r="EA239" s="221"/>
      <c r="EB239" s="221"/>
      <c r="EC239" s="221"/>
      <c r="ED239" s="221"/>
      <c r="EE239" s="221"/>
      <c r="EF239" s="221"/>
      <c r="EG239" s="221"/>
      <c r="EH239" s="221"/>
      <c r="EI239" s="221"/>
      <c r="EJ239" s="221"/>
      <c r="EK239" s="221"/>
      <c r="EL239" s="221"/>
      <c r="EM239" s="221"/>
      <c r="EN239" s="221"/>
      <c r="EO239" s="221"/>
      <c r="EP239" s="221"/>
      <c r="EQ239" s="221"/>
      <c r="ER239" s="221"/>
      <c r="ES239" s="221"/>
      <c r="ET239" s="221"/>
      <c r="EU239" s="221"/>
      <c r="EV239" s="221"/>
      <c r="EW239" s="221"/>
      <c r="EX239" s="221"/>
      <c r="EY239" s="221"/>
      <c r="EZ239" s="221"/>
      <c r="FA239" s="221"/>
      <c r="FB239" s="221"/>
      <c r="FC239" s="228"/>
    </row>
    <row r="240" spans="1:159" s="229" customFormat="1" ht="12.75" customHeight="1">
      <c r="A240" s="156">
        <v>228</v>
      </c>
      <c r="B240" s="157">
        <v>11</v>
      </c>
      <c r="C240" s="158" t="s">
        <v>64</v>
      </c>
      <c r="D240" s="226" t="s">
        <v>523</v>
      </c>
      <c r="E240" s="160">
        <v>1</v>
      </c>
      <c r="F240" s="160">
        <v>1</v>
      </c>
      <c r="G240" s="161">
        <v>1</v>
      </c>
      <c r="H240" s="162">
        <v>0</v>
      </c>
      <c r="I240" s="163" t="s">
        <v>3</v>
      </c>
      <c r="J240" s="164" t="s">
        <v>6</v>
      </c>
      <c r="K240" s="165">
        <v>23.1</v>
      </c>
      <c r="L240" s="166"/>
      <c r="M240" s="166"/>
      <c r="N240" s="165">
        <v>1085</v>
      </c>
      <c r="O240" s="165"/>
      <c r="P240" s="165"/>
      <c r="Q240" s="167"/>
      <c r="R240" s="167"/>
      <c r="S240" s="168">
        <v>56.35</v>
      </c>
      <c r="T240" s="167"/>
      <c r="U240" s="167">
        <v>1.2</v>
      </c>
      <c r="V240" s="168">
        <v>67.62</v>
      </c>
      <c r="W240" s="169"/>
      <c r="X240" s="170">
        <v>67.7</v>
      </c>
      <c r="Y240" s="169"/>
      <c r="Z240" s="169"/>
      <c r="AA240" s="169"/>
      <c r="AB240" s="171"/>
      <c r="AC240" s="172"/>
      <c r="AD240" s="169">
        <v>2</v>
      </c>
      <c r="AE240" s="169">
        <v>2</v>
      </c>
      <c r="AF240" s="169">
        <v>56</v>
      </c>
      <c r="AG240" s="169" t="s">
        <v>153</v>
      </c>
      <c r="AH240" s="173">
        <v>5</v>
      </c>
      <c r="AI240" s="227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1"/>
      <c r="BE240" s="221"/>
      <c r="BF240" s="221"/>
      <c r="BG240" s="221"/>
      <c r="BH240" s="221"/>
      <c r="BI240" s="221"/>
      <c r="BJ240" s="221"/>
      <c r="BK240" s="221"/>
      <c r="BL240" s="221"/>
      <c r="BM240" s="221"/>
      <c r="BN240" s="221"/>
      <c r="BO240" s="221"/>
      <c r="BP240" s="221"/>
      <c r="BQ240" s="221"/>
      <c r="BR240" s="221"/>
      <c r="BS240" s="221"/>
      <c r="BT240" s="221"/>
      <c r="BU240" s="221"/>
      <c r="BV240" s="221"/>
      <c r="BW240" s="221"/>
      <c r="BX240" s="221"/>
      <c r="BY240" s="221"/>
      <c r="BZ240" s="221"/>
      <c r="CA240" s="221"/>
      <c r="CB240" s="221"/>
      <c r="CC240" s="221"/>
      <c r="CD240" s="221"/>
      <c r="CE240" s="221"/>
      <c r="CF240" s="221"/>
      <c r="CG240" s="221"/>
      <c r="CH240" s="221"/>
      <c r="CI240" s="221"/>
      <c r="CJ240" s="221"/>
      <c r="CK240" s="221"/>
      <c r="CL240" s="221"/>
      <c r="CM240" s="221"/>
      <c r="CN240" s="221"/>
      <c r="CO240" s="221">
        <f>X240+AH240</f>
        <v>72.7</v>
      </c>
      <c r="CP240" s="221"/>
      <c r="CQ240" s="221"/>
      <c r="CR240" s="221"/>
      <c r="CS240" s="221"/>
      <c r="CT240" s="221"/>
      <c r="CU240" s="221"/>
      <c r="CV240" s="221"/>
      <c r="CW240" s="221"/>
      <c r="CX240" s="221"/>
      <c r="CY240" s="221"/>
      <c r="CZ240" s="221"/>
      <c r="DA240" s="221"/>
      <c r="DB240" s="221"/>
      <c r="DC240" s="221"/>
      <c r="DD240" s="221"/>
      <c r="DE240" s="221"/>
      <c r="DF240" s="221"/>
      <c r="DG240" s="221"/>
      <c r="DH240" s="221"/>
      <c r="DI240" s="221"/>
      <c r="DJ240" s="221"/>
      <c r="DK240" s="221"/>
      <c r="DL240" s="221"/>
      <c r="DM240" s="221"/>
      <c r="DN240" s="221"/>
      <c r="DO240" s="221"/>
      <c r="DP240" s="221"/>
      <c r="DQ240" s="221"/>
      <c r="DR240" s="221"/>
      <c r="DS240" s="221"/>
      <c r="DT240" s="221"/>
      <c r="DU240" s="221"/>
      <c r="DV240" s="221"/>
      <c r="DW240" s="221"/>
      <c r="DX240" s="221"/>
      <c r="DY240" s="221"/>
      <c r="DZ240" s="221"/>
      <c r="EA240" s="221"/>
      <c r="EB240" s="221"/>
      <c r="EC240" s="221"/>
      <c r="ED240" s="221"/>
      <c r="EE240" s="221"/>
      <c r="EF240" s="221"/>
      <c r="EG240" s="221"/>
      <c r="EH240" s="221"/>
      <c r="EI240" s="221"/>
      <c r="EJ240" s="221"/>
      <c r="EK240" s="221"/>
      <c r="EL240" s="221"/>
      <c r="EM240" s="221"/>
      <c r="EN240" s="221"/>
      <c r="EO240" s="221"/>
      <c r="EP240" s="221"/>
      <c r="EQ240" s="221"/>
      <c r="ER240" s="221"/>
      <c r="ES240" s="221"/>
      <c r="ET240" s="221">
        <f>X240</f>
        <v>67.7</v>
      </c>
      <c r="EU240" s="221"/>
      <c r="EV240" s="221"/>
      <c r="EW240" s="221"/>
      <c r="EX240" s="221"/>
      <c r="EY240" s="221"/>
      <c r="EZ240" s="221"/>
      <c r="FA240" s="221"/>
      <c r="FB240" s="221"/>
      <c r="FC240" s="228"/>
    </row>
    <row r="241" spans="1:159" s="229" customFormat="1" ht="12.75" customHeight="1">
      <c r="A241" s="156">
        <v>229</v>
      </c>
      <c r="B241" s="157">
        <v>11</v>
      </c>
      <c r="C241" s="158" t="s">
        <v>390</v>
      </c>
      <c r="D241" s="226" t="s">
        <v>524</v>
      </c>
      <c r="E241" s="160">
        <v>2</v>
      </c>
      <c r="F241" s="160">
        <v>1</v>
      </c>
      <c r="G241" s="161">
        <v>0</v>
      </c>
      <c r="H241" s="162">
        <v>0</v>
      </c>
      <c r="I241" s="163" t="s">
        <v>3</v>
      </c>
      <c r="J241" s="164"/>
      <c r="K241" s="165">
        <v>37.4</v>
      </c>
      <c r="L241" s="166"/>
      <c r="M241" s="166"/>
      <c r="N241" s="165">
        <v>1070</v>
      </c>
      <c r="O241" s="165"/>
      <c r="P241" s="165"/>
      <c r="Q241" s="167"/>
      <c r="R241" s="167"/>
      <c r="S241" s="168">
        <v>77.5</v>
      </c>
      <c r="T241" s="167">
        <v>1</v>
      </c>
      <c r="U241" s="167"/>
      <c r="V241" s="168">
        <v>77.5</v>
      </c>
      <c r="W241" s="169">
        <v>4</v>
      </c>
      <c r="X241" s="170">
        <v>81.5</v>
      </c>
      <c r="Y241" s="169"/>
      <c r="Z241" s="169"/>
      <c r="AA241" s="169"/>
      <c r="AB241" s="171"/>
      <c r="AC241" s="172"/>
      <c r="AD241" s="169">
        <v>5</v>
      </c>
      <c r="AE241" s="169">
        <v>5</v>
      </c>
      <c r="AF241" s="169">
        <v>82</v>
      </c>
      <c r="AG241" s="169" t="s">
        <v>179</v>
      </c>
      <c r="AH241" s="173">
        <v>6</v>
      </c>
      <c r="AI241" s="227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1"/>
      <c r="BE241" s="221"/>
      <c r="BF241" s="221"/>
      <c r="BG241" s="221"/>
      <c r="BH241" s="221"/>
      <c r="BI241" s="221"/>
      <c r="BJ241" s="221"/>
      <c r="BK241" s="221"/>
      <c r="BL241" s="221"/>
      <c r="BM241" s="221">
        <f>X241</f>
        <v>81.5</v>
      </c>
      <c r="BN241" s="221">
        <f>X241</f>
        <v>81.5</v>
      </c>
      <c r="BO241" s="221"/>
      <c r="BP241" s="221"/>
      <c r="BQ241" s="221"/>
      <c r="BR241" s="221"/>
      <c r="BS241" s="221"/>
      <c r="BT241" s="221"/>
      <c r="BU241" s="221"/>
      <c r="BV241" s="221"/>
      <c r="BW241" s="221"/>
      <c r="BX241" s="221"/>
      <c r="BY241" s="221"/>
      <c r="BZ241" s="221"/>
      <c r="CA241" s="221"/>
      <c r="CB241" s="221"/>
      <c r="CC241" s="221"/>
      <c r="CD241" s="221"/>
      <c r="CE241" s="221"/>
      <c r="CF241" s="221"/>
      <c r="CG241" s="221"/>
      <c r="CH241" s="221"/>
      <c r="CI241" s="221"/>
      <c r="CJ241" s="221">
        <f>X241+AH241</f>
        <v>87.5</v>
      </c>
      <c r="CK241" s="221"/>
      <c r="CL241" s="221"/>
      <c r="CM241" s="221"/>
      <c r="CN241" s="221"/>
      <c r="CO241" s="221"/>
      <c r="CP241" s="221"/>
      <c r="CQ241" s="221"/>
      <c r="CR241" s="221">
        <f>X241</f>
        <v>81.5</v>
      </c>
      <c r="CS241" s="221"/>
      <c r="CT241" s="221"/>
      <c r="CU241" s="221"/>
      <c r="CV241" s="221"/>
      <c r="CW241" s="221"/>
      <c r="CX241" s="221"/>
      <c r="CY241" s="221"/>
      <c r="CZ241" s="221"/>
      <c r="DA241" s="221"/>
      <c r="DB241" s="221"/>
      <c r="DC241" s="221"/>
      <c r="DD241" s="221"/>
      <c r="DE241" s="221"/>
      <c r="DF241" s="221"/>
      <c r="DG241" s="221"/>
      <c r="DH241" s="221"/>
      <c r="DI241" s="221"/>
      <c r="DJ241" s="221"/>
      <c r="DK241" s="221"/>
      <c r="DL241" s="221"/>
      <c r="DM241" s="221"/>
      <c r="DN241" s="221"/>
      <c r="DO241" s="221"/>
      <c r="DP241" s="221"/>
      <c r="DQ241" s="221"/>
      <c r="DR241" s="221"/>
      <c r="DS241" s="221"/>
      <c r="DT241" s="221"/>
      <c r="DU241" s="221"/>
      <c r="DV241" s="221"/>
      <c r="DW241" s="221"/>
      <c r="DX241" s="221"/>
      <c r="DY241" s="221"/>
      <c r="DZ241" s="221"/>
      <c r="EA241" s="221"/>
      <c r="EB241" s="221"/>
      <c r="EC241" s="221"/>
      <c r="ED241" s="221"/>
      <c r="EE241" s="221"/>
      <c r="EF241" s="221"/>
      <c r="EG241" s="221"/>
      <c r="EH241" s="221"/>
      <c r="EI241" s="221"/>
      <c r="EJ241" s="221"/>
      <c r="EK241" s="221">
        <f>X241</f>
        <v>81.5</v>
      </c>
      <c r="EL241" s="221"/>
      <c r="EM241" s="221"/>
      <c r="EN241" s="221"/>
      <c r="EO241" s="221"/>
      <c r="EP241" s="221"/>
      <c r="EQ241" s="221"/>
      <c r="ER241" s="221"/>
      <c r="ES241" s="221"/>
      <c r="ET241" s="221"/>
      <c r="EU241" s="221"/>
      <c r="EV241" s="221"/>
      <c r="EW241" s="221"/>
      <c r="EX241" s="221"/>
      <c r="EY241" s="221"/>
      <c r="EZ241" s="221"/>
      <c r="FA241" s="221"/>
      <c r="FB241" s="221"/>
      <c r="FC241" s="228"/>
    </row>
    <row r="242" spans="1:159" s="229" customFormat="1" ht="12.75" customHeight="1">
      <c r="A242" s="156">
        <v>230</v>
      </c>
      <c r="B242" s="157">
        <v>11</v>
      </c>
      <c r="C242" s="158" t="s">
        <v>190</v>
      </c>
      <c r="D242" s="226" t="s">
        <v>542</v>
      </c>
      <c r="E242" s="160">
        <v>1</v>
      </c>
      <c r="F242" s="160">
        <v>1</v>
      </c>
      <c r="G242" s="161">
        <v>1</v>
      </c>
      <c r="H242" s="162">
        <v>0</v>
      </c>
      <c r="I242" s="163" t="s">
        <v>3</v>
      </c>
      <c r="J242" s="164" t="s">
        <v>6</v>
      </c>
      <c r="K242" s="165">
        <v>29.17</v>
      </c>
      <c r="L242" s="166"/>
      <c r="M242" s="166"/>
      <c r="N242" s="165">
        <v>980</v>
      </c>
      <c r="O242" s="165"/>
      <c r="P242" s="165"/>
      <c r="Q242" s="167"/>
      <c r="R242" s="167"/>
      <c r="S242" s="168">
        <v>63.36</v>
      </c>
      <c r="T242" s="167"/>
      <c r="U242" s="167">
        <v>1.3</v>
      </c>
      <c r="V242" s="168">
        <v>82.36</v>
      </c>
      <c r="W242" s="169"/>
      <c r="X242" s="170">
        <v>82.4</v>
      </c>
      <c r="Y242" s="169"/>
      <c r="Z242" s="169"/>
      <c r="AA242" s="169"/>
      <c r="AB242" s="171"/>
      <c r="AC242" s="172"/>
      <c r="AD242" s="169">
        <v>1</v>
      </c>
      <c r="AE242" s="169">
        <v>1</v>
      </c>
      <c r="AF242" s="169">
        <v>63</v>
      </c>
      <c r="AG242" s="169" t="s">
        <v>543</v>
      </c>
      <c r="AH242" s="173">
        <v>0</v>
      </c>
      <c r="AI242" s="227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1"/>
      <c r="BE242" s="221"/>
      <c r="BF242" s="221"/>
      <c r="BG242" s="221"/>
      <c r="BH242" s="221"/>
      <c r="BI242" s="221"/>
      <c r="BJ242" s="221"/>
      <c r="BK242" s="221"/>
      <c r="BL242" s="221"/>
      <c r="BM242" s="221"/>
      <c r="BN242" s="221"/>
      <c r="BO242" s="221"/>
      <c r="BP242" s="221"/>
      <c r="BQ242" s="221">
        <f>X242</f>
        <v>82.4</v>
      </c>
      <c r="BR242" s="221"/>
      <c r="BS242" s="221"/>
      <c r="BT242" s="221"/>
      <c r="BU242" s="221"/>
      <c r="BV242" s="221"/>
      <c r="BW242" s="221"/>
      <c r="BX242" s="221"/>
      <c r="BY242" s="221"/>
      <c r="BZ242" s="221"/>
      <c r="CA242" s="221"/>
      <c r="CB242" s="221"/>
      <c r="CC242" s="221"/>
      <c r="CD242" s="221"/>
      <c r="CE242" s="221"/>
      <c r="CF242" s="221"/>
      <c r="CG242" s="221"/>
      <c r="CH242" s="221"/>
      <c r="CI242" s="221"/>
      <c r="CJ242" s="221"/>
      <c r="CK242" s="221"/>
      <c r="CL242" s="221"/>
      <c r="CM242" s="221"/>
      <c r="CN242" s="221"/>
      <c r="CO242" s="221"/>
      <c r="CP242" s="221"/>
      <c r="CQ242" s="221"/>
      <c r="CR242" s="221"/>
      <c r="CS242" s="221"/>
      <c r="CT242" s="221"/>
      <c r="CU242" s="221"/>
      <c r="CV242" s="221"/>
      <c r="CW242" s="221"/>
      <c r="CX242" s="221"/>
      <c r="CY242" s="221"/>
      <c r="CZ242" s="221"/>
      <c r="DA242" s="221"/>
      <c r="DB242" s="221"/>
      <c r="DC242" s="221"/>
      <c r="DD242" s="221"/>
      <c r="DE242" s="221"/>
      <c r="DF242" s="221"/>
      <c r="DG242" s="221"/>
      <c r="DH242" s="221"/>
      <c r="DI242" s="221"/>
      <c r="DJ242" s="221"/>
      <c r="DK242" s="221"/>
      <c r="DL242" s="221"/>
      <c r="DM242" s="221"/>
      <c r="DN242" s="221"/>
      <c r="DO242" s="221"/>
      <c r="DP242" s="221"/>
      <c r="DQ242" s="221"/>
      <c r="DR242" s="221"/>
      <c r="DS242" s="221"/>
      <c r="DT242" s="221"/>
      <c r="DU242" s="221"/>
      <c r="DV242" s="221"/>
      <c r="DW242" s="221"/>
      <c r="DX242" s="221"/>
      <c r="DY242" s="221"/>
      <c r="DZ242" s="221"/>
      <c r="EA242" s="221"/>
      <c r="EB242" s="221"/>
      <c r="EC242" s="221"/>
      <c r="ED242" s="221"/>
      <c r="EE242" s="221"/>
      <c r="EF242" s="221"/>
      <c r="EG242" s="221"/>
      <c r="EH242" s="221"/>
      <c r="EI242" s="221"/>
      <c r="EJ242" s="221"/>
      <c r="EK242" s="221"/>
      <c r="EL242" s="221"/>
      <c r="EM242" s="221"/>
      <c r="EN242" s="221"/>
      <c r="EO242" s="221"/>
      <c r="EP242" s="221"/>
      <c r="EQ242" s="221"/>
      <c r="ER242" s="221"/>
      <c r="ES242" s="221"/>
      <c r="ET242" s="221"/>
      <c r="EU242" s="221"/>
      <c r="EV242" s="221"/>
      <c r="EW242" s="221"/>
      <c r="EX242" s="221"/>
      <c r="EY242" s="221"/>
      <c r="EZ242" s="221"/>
      <c r="FA242" s="221"/>
      <c r="FB242" s="221"/>
      <c r="FC242" s="228"/>
    </row>
    <row r="243" spans="1:159" s="229" customFormat="1" ht="12.75" customHeight="1">
      <c r="A243" s="156">
        <v>231</v>
      </c>
      <c r="B243" s="157">
        <v>11</v>
      </c>
      <c r="C243" s="158" t="s">
        <v>346</v>
      </c>
      <c r="D243" s="226" t="s">
        <v>527</v>
      </c>
      <c r="E243" s="160">
        <v>1</v>
      </c>
      <c r="F243" s="160">
        <v>1</v>
      </c>
      <c r="G243" s="161">
        <v>0</v>
      </c>
      <c r="H243" s="162">
        <v>0</v>
      </c>
      <c r="I243" s="163" t="s">
        <v>3</v>
      </c>
      <c r="J243" s="164"/>
      <c r="K243" s="165">
        <v>22</v>
      </c>
      <c r="L243" s="166"/>
      <c r="M243" s="166"/>
      <c r="N243" s="165">
        <v>500</v>
      </c>
      <c r="O243" s="165"/>
      <c r="P243" s="165"/>
      <c r="Q243" s="167"/>
      <c r="R243" s="167"/>
      <c r="S243" s="168">
        <v>43</v>
      </c>
      <c r="T243" s="167">
        <v>1</v>
      </c>
      <c r="U243" s="167"/>
      <c r="V243" s="168">
        <v>43</v>
      </c>
      <c r="W243" s="169"/>
      <c r="X243" s="170">
        <v>43</v>
      </c>
      <c r="Y243" s="169"/>
      <c r="Z243" s="169"/>
      <c r="AA243" s="169"/>
      <c r="AB243" s="171"/>
      <c r="AC243" s="172"/>
      <c r="AD243" s="169">
        <v>1</v>
      </c>
      <c r="AE243" s="169">
        <v>2</v>
      </c>
      <c r="AF243" s="169">
        <v>43</v>
      </c>
      <c r="AG243" s="169" t="s">
        <v>151</v>
      </c>
      <c r="AH243" s="173">
        <v>0</v>
      </c>
      <c r="AI243" s="227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1"/>
      <c r="BE243" s="221"/>
      <c r="BF243" s="221"/>
      <c r="BG243" s="221"/>
      <c r="BH243" s="221"/>
      <c r="BI243" s="221"/>
      <c r="BJ243" s="221"/>
      <c r="BK243" s="221"/>
      <c r="BL243" s="221"/>
      <c r="BM243" s="221"/>
      <c r="BN243" s="221"/>
      <c r="BO243" s="221"/>
      <c r="BP243" s="221"/>
      <c r="BQ243" s="221"/>
      <c r="BR243" s="221"/>
      <c r="BS243" s="221"/>
      <c r="BT243" s="221"/>
      <c r="BU243" s="221"/>
      <c r="BV243" s="221"/>
      <c r="BW243" s="221"/>
      <c r="BX243" s="221"/>
      <c r="BY243" s="221"/>
      <c r="BZ243" s="221"/>
      <c r="CA243" s="221"/>
      <c r="CB243" s="221"/>
      <c r="CC243" s="221"/>
      <c r="CD243" s="221"/>
      <c r="CE243" s="221"/>
      <c r="CF243" s="221"/>
      <c r="CG243" s="221"/>
      <c r="CH243" s="221"/>
      <c r="CI243" s="221"/>
      <c r="CJ243" s="221"/>
      <c r="CK243" s="221"/>
      <c r="CL243" s="221"/>
      <c r="CM243" s="221"/>
      <c r="CN243" s="221"/>
      <c r="CO243" s="221"/>
      <c r="CP243" s="221"/>
      <c r="CQ243" s="221">
        <f aca="true" t="shared" si="0" ref="CQ243:CQ254">X243</f>
        <v>43</v>
      </c>
      <c r="CR243" s="221"/>
      <c r="CS243" s="221"/>
      <c r="CT243" s="221"/>
      <c r="CU243" s="221"/>
      <c r="CV243" s="221"/>
      <c r="CW243" s="221"/>
      <c r="CX243" s="221"/>
      <c r="CY243" s="221"/>
      <c r="CZ243" s="221"/>
      <c r="DA243" s="221"/>
      <c r="DB243" s="221"/>
      <c r="DC243" s="221"/>
      <c r="DD243" s="221"/>
      <c r="DE243" s="221"/>
      <c r="DF243" s="221"/>
      <c r="DG243" s="221"/>
      <c r="DH243" s="221"/>
      <c r="DI243" s="221"/>
      <c r="DJ243" s="221"/>
      <c r="DK243" s="221"/>
      <c r="DL243" s="221"/>
      <c r="DM243" s="221"/>
      <c r="DN243" s="221"/>
      <c r="DO243" s="221"/>
      <c r="DP243" s="221"/>
      <c r="DQ243" s="221"/>
      <c r="DR243" s="221"/>
      <c r="DS243" s="221"/>
      <c r="DT243" s="221"/>
      <c r="DU243" s="221"/>
      <c r="DV243" s="221"/>
      <c r="DW243" s="221"/>
      <c r="DX243" s="221"/>
      <c r="DY243" s="221"/>
      <c r="DZ243" s="221"/>
      <c r="EA243" s="221"/>
      <c r="EB243" s="221"/>
      <c r="EC243" s="221"/>
      <c r="ED243" s="221"/>
      <c r="EE243" s="221"/>
      <c r="EF243" s="221"/>
      <c r="EG243" s="221"/>
      <c r="EH243" s="221"/>
      <c r="EI243" s="221"/>
      <c r="EJ243" s="221"/>
      <c r="EK243" s="221"/>
      <c r="EL243" s="221"/>
      <c r="EM243" s="221"/>
      <c r="EN243" s="221"/>
      <c r="EO243" s="221"/>
      <c r="EP243" s="221"/>
      <c r="EQ243" s="221"/>
      <c r="ER243" s="221"/>
      <c r="ES243" s="221"/>
      <c r="ET243" s="221"/>
      <c r="EU243" s="221"/>
      <c r="EV243" s="221"/>
      <c r="EW243" s="221"/>
      <c r="EX243" s="221"/>
      <c r="EY243" s="221"/>
      <c r="EZ243" s="221"/>
      <c r="FA243" s="221"/>
      <c r="FB243" s="221"/>
      <c r="FC243" s="228"/>
    </row>
    <row r="244" spans="1:159" s="229" customFormat="1" ht="12.75" customHeight="1">
      <c r="A244" s="156">
        <v>232</v>
      </c>
      <c r="B244" s="157">
        <v>11</v>
      </c>
      <c r="C244" s="158" t="s">
        <v>236</v>
      </c>
      <c r="D244" s="226" t="s">
        <v>544</v>
      </c>
      <c r="E244" s="160">
        <v>1</v>
      </c>
      <c r="F244" s="160">
        <v>1</v>
      </c>
      <c r="G244" s="161">
        <v>1</v>
      </c>
      <c r="H244" s="162">
        <v>0</v>
      </c>
      <c r="I244" s="163" t="s">
        <v>3</v>
      </c>
      <c r="J244" s="164" t="s">
        <v>6</v>
      </c>
      <c r="K244" s="165">
        <v>42.3</v>
      </c>
      <c r="L244" s="166"/>
      <c r="M244" s="166"/>
      <c r="N244" s="165">
        <v>815</v>
      </c>
      <c r="O244" s="165"/>
      <c r="P244" s="165"/>
      <c r="Q244" s="167"/>
      <c r="R244" s="167"/>
      <c r="S244" s="168">
        <v>79.75</v>
      </c>
      <c r="T244" s="167"/>
      <c r="U244" s="167">
        <v>1.4</v>
      </c>
      <c r="V244" s="168">
        <v>111.65</v>
      </c>
      <c r="W244" s="169"/>
      <c r="X244" s="170">
        <v>111.7</v>
      </c>
      <c r="Y244" s="169"/>
      <c r="Z244" s="169"/>
      <c r="AA244" s="169"/>
      <c r="AB244" s="171"/>
      <c r="AC244" s="172"/>
      <c r="AD244" s="169">
        <v>2</v>
      </c>
      <c r="AE244" s="169">
        <v>3</v>
      </c>
      <c r="AF244" s="169">
        <v>79</v>
      </c>
      <c r="AG244" s="169" t="s">
        <v>543</v>
      </c>
      <c r="AH244" s="173">
        <v>0</v>
      </c>
      <c r="AI244" s="227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1"/>
      <c r="BE244" s="221"/>
      <c r="BF244" s="221"/>
      <c r="BG244" s="221"/>
      <c r="BH244" s="221"/>
      <c r="BI244" s="221"/>
      <c r="BJ244" s="221"/>
      <c r="BK244" s="221"/>
      <c r="BL244" s="221"/>
      <c r="BM244" s="221"/>
      <c r="BN244" s="221"/>
      <c r="BO244" s="221"/>
      <c r="BP244" s="221"/>
      <c r="BQ244" s="221">
        <f>X244</f>
        <v>111.7</v>
      </c>
      <c r="BR244" s="221"/>
      <c r="BS244" s="221"/>
      <c r="BT244" s="221"/>
      <c r="BU244" s="221"/>
      <c r="BV244" s="221"/>
      <c r="BW244" s="221"/>
      <c r="BX244" s="221"/>
      <c r="BY244" s="221"/>
      <c r="BZ244" s="221"/>
      <c r="CA244" s="221"/>
      <c r="CB244" s="221"/>
      <c r="CC244" s="221"/>
      <c r="CD244" s="221"/>
      <c r="CE244" s="221"/>
      <c r="CF244" s="221"/>
      <c r="CG244" s="221"/>
      <c r="CH244" s="221"/>
      <c r="CI244" s="221"/>
      <c r="CJ244" s="221"/>
      <c r="CK244" s="221"/>
      <c r="CL244" s="221"/>
      <c r="CM244" s="221"/>
      <c r="CN244" s="221"/>
      <c r="CO244" s="221"/>
      <c r="CP244" s="221"/>
      <c r="CQ244" s="221"/>
      <c r="CR244" s="221"/>
      <c r="CS244" s="221"/>
      <c r="CT244" s="221"/>
      <c r="CU244" s="221"/>
      <c r="CV244" s="221"/>
      <c r="CW244" s="221"/>
      <c r="CX244" s="221"/>
      <c r="CY244" s="221"/>
      <c r="CZ244" s="221"/>
      <c r="DA244" s="221"/>
      <c r="DB244" s="221"/>
      <c r="DC244" s="221"/>
      <c r="DD244" s="221"/>
      <c r="DE244" s="221"/>
      <c r="DF244" s="221"/>
      <c r="DG244" s="221"/>
      <c r="DH244" s="221"/>
      <c r="DI244" s="221"/>
      <c r="DJ244" s="221"/>
      <c r="DK244" s="221"/>
      <c r="DL244" s="221"/>
      <c r="DM244" s="221"/>
      <c r="DN244" s="221"/>
      <c r="DO244" s="221"/>
      <c r="DP244" s="221"/>
      <c r="DQ244" s="221"/>
      <c r="DR244" s="221"/>
      <c r="DS244" s="221"/>
      <c r="DT244" s="221"/>
      <c r="DU244" s="221"/>
      <c r="DV244" s="221"/>
      <c r="DW244" s="221"/>
      <c r="DX244" s="221"/>
      <c r="DY244" s="221"/>
      <c r="DZ244" s="221"/>
      <c r="EA244" s="221"/>
      <c r="EB244" s="221"/>
      <c r="EC244" s="221"/>
      <c r="ED244" s="221"/>
      <c r="EE244" s="221"/>
      <c r="EF244" s="221"/>
      <c r="EG244" s="221"/>
      <c r="EH244" s="221"/>
      <c r="EI244" s="221"/>
      <c r="EJ244" s="221"/>
      <c r="EK244" s="221"/>
      <c r="EL244" s="221"/>
      <c r="EM244" s="221"/>
      <c r="EN244" s="221"/>
      <c r="EO244" s="221"/>
      <c r="EP244" s="221"/>
      <c r="EQ244" s="221"/>
      <c r="ER244" s="221"/>
      <c r="ES244" s="221"/>
      <c r="ET244" s="221"/>
      <c r="EU244" s="221"/>
      <c r="EV244" s="221"/>
      <c r="EW244" s="221"/>
      <c r="EX244" s="221"/>
      <c r="EY244" s="221"/>
      <c r="EZ244" s="221"/>
      <c r="FA244" s="221"/>
      <c r="FB244" s="221"/>
      <c r="FC244" s="228">
        <f>X244</f>
        <v>111.7</v>
      </c>
    </row>
    <row r="245" spans="1:159" s="229" customFormat="1" ht="12.75" customHeight="1">
      <c r="A245" s="156">
        <v>233</v>
      </c>
      <c r="B245" s="157">
        <v>11</v>
      </c>
      <c r="C245" s="158" t="s">
        <v>236</v>
      </c>
      <c r="D245" s="226" t="s">
        <v>624</v>
      </c>
      <c r="E245" s="160">
        <v>1</v>
      </c>
      <c r="F245" s="160">
        <v>1</v>
      </c>
      <c r="G245" s="161">
        <v>0</v>
      </c>
      <c r="H245" s="162">
        <v>0</v>
      </c>
      <c r="I245" s="163" t="s">
        <v>3</v>
      </c>
      <c r="J245" s="164"/>
      <c r="K245" s="165">
        <v>17</v>
      </c>
      <c r="L245" s="166"/>
      <c r="M245" s="166"/>
      <c r="N245" s="165">
        <v>550</v>
      </c>
      <c r="O245" s="165"/>
      <c r="P245" s="165"/>
      <c r="Q245" s="167"/>
      <c r="R245" s="167"/>
      <c r="S245" s="168">
        <v>36.5</v>
      </c>
      <c r="T245" s="167">
        <v>1</v>
      </c>
      <c r="U245" s="167"/>
      <c r="V245" s="168">
        <v>36.5</v>
      </c>
      <c r="W245" s="169"/>
      <c r="X245" s="170">
        <v>36.5</v>
      </c>
      <c r="Y245" s="169"/>
      <c r="Z245" s="169"/>
      <c r="AA245" s="169"/>
      <c r="AB245" s="171"/>
      <c r="AC245" s="172"/>
      <c r="AD245" s="169">
        <v>4</v>
      </c>
      <c r="AE245" s="169">
        <v>5</v>
      </c>
      <c r="AF245" s="169">
        <v>36</v>
      </c>
      <c r="AG245" s="169" t="s">
        <v>167</v>
      </c>
      <c r="AH245" s="173">
        <v>5</v>
      </c>
      <c r="AI245" s="227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1"/>
      <c r="BE245" s="221"/>
      <c r="BF245" s="221"/>
      <c r="BG245" s="221"/>
      <c r="BH245" s="221"/>
      <c r="BI245" s="221"/>
      <c r="BJ245" s="221"/>
      <c r="BK245" s="221"/>
      <c r="BL245" s="221"/>
      <c r="BM245" s="221"/>
      <c r="BN245" s="221"/>
      <c r="BO245" s="221"/>
      <c r="BP245" s="221"/>
      <c r="BQ245" s="221"/>
      <c r="BR245" s="221">
        <f>X245</f>
        <v>36.5</v>
      </c>
      <c r="BS245" s="221"/>
      <c r="BT245" s="221"/>
      <c r="BU245" s="221"/>
      <c r="BV245" s="221"/>
      <c r="BW245" s="221"/>
      <c r="BX245" s="221"/>
      <c r="BY245" s="221"/>
      <c r="BZ245" s="221"/>
      <c r="CA245" s="221"/>
      <c r="CB245" s="221"/>
      <c r="CC245" s="221"/>
      <c r="CD245" s="221"/>
      <c r="CE245" s="221">
        <f>X245</f>
        <v>36.5</v>
      </c>
      <c r="CF245" s="221"/>
      <c r="CG245" s="221"/>
      <c r="CH245" s="221"/>
      <c r="CI245" s="221"/>
      <c r="CJ245" s="221"/>
      <c r="CK245" s="221"/>
      <c r="CL245" s="221"/>
      <c r="CM245" s="221"/>
      <c r="CN245" s="221"/>
      <c r="CO245" s="221"/>
      <c r="CP245" s="221"/>
      <c r="CQ245" s="221"/>
      <c r="CR245" s="221">
        <f>X245</f>
        <v>36.5</v>
      </c>
      <c r="CS245" s="221"/>
      <c r="CT245" s="221"/>
      <c r="CU245" s="221"/>
      <c r="CV245" s="221"/>
      <c r="CW245" s="221"/>
      <c r="CX245" s="221"/>
      <c r="CY245" s="221"/>
      <c r="CZ245" s="221"/>
      <c r="DA245" s="221"/>
      <c r="DB245" s="221"/>
      <c r="DC245" s="221"/>
      <c r="DD245" s="221"/>
      <c r="DE245" s="221"/>
      <c r="DF245" s="221"/>
      <c r="DG245" s="221"/>
      <c r="DH245" s="221"/>
      <c r="DI245" s="221"/>
      <c r="DJ245" s="221"/>
      <c r="DK245" s="221"/>
      <c r="DL245" s="221"/>
      <c r="DM245" s="221"/>
      <c r="DN245" s="221"/>
      <c r="DO245" s="221"/>
      <c r="DP245" s="221"/>
      <c r="DQ245" s="221"/>
      <c r="DR245" s="221"/>
      <c r="DS245" s="221"/>
      <c r="DT245" s="221"/>
      <c r="DU245" s="221"/>
      <c r="DV245" s="221"/>
      <c r="DW245" s="221">
        <f>X245+AH245</f>
        <v>41.5</v>
      </c>
      <c r="DX245" s="221"/>
      <c r="DY245" s="221"/>
      <c r="DZ245" s="221"/>
      <c r="EA245" s="221"/>
      <c r="EB245" s="221"/>
      <c r="EC245" s="221"/>
      <c r="ED245" s="221"/>
      <c r="EE245" s="221"/>
      <c r="EF245" s="221"/>
      <c r="EG245" s="221"/>
      <c r="EH245" s="221"/>
      <c r="EI245" s="221"/>
      <c r="EJ245" s="221"/>
      <c r="EK245" s="221"/>
      <c r="EL245" s="221"/>
      <c r="EM245" s="221"/>
      <c r="EN245" s="221"/>
      <c r="EO245" s="221"/>
      <c r="EP245" s="221"/>
      <c r="EQ245" s="221"/>
      <c r="ER245" s="221"/>
      <c r="ES245" s="221"/>
      <c r="ET245" s="221"/>
      <c r="EU245" s="221"/>
      <c r="EV245" s="221"/>
      <c r="EW245" s="221"/>
      <c r="EX245" s="221"/>
      <c r="EY245" s="221"/>
      <c r="EZ245" s="221"/>
      <c r="FA245" s="221"/>
      <c r="FB245" s="221"/>
      <c r="FC245" s="228"/>
    </row>
    <row r="246" spans="1:159" s="229" customFormat="1" ht="12.75" customHeight="1">
      <c r="A246" s="156">
        <v>234</v>
      </c>
      <c r="B246" s="157">
        <v>11</v>
      </c>
      <c r="C246" s="158" t="s">
        <v>163</v>
      </c>
      <c r="D246" s="226" t="s">
        <v>528</v>
      </c>
      <c r="E246" s="160">
        <v>1</v>
      </c>
      <c r="F246" s="160">
        <v>1</v>
      </c>
      <c r="G246" s="161">
        <v>0</v>
      </c>
      <c r="H246" s="162">
        <v>0</v>
      </c>
      <c r="I246" s="163" t="s">
        <v>3</v>
      </c>
      <c r="J246" s="164"/>
      <c r="K246" s="165">
        <v>20</v>
      </c>
      <c r="L246" s="166"/>
      <c r="M246" s="166"/>
      <c r="N246" s="165">
        <v>750</v>
      </c>
      <c r="O246" s="165"/>
      <c r="P246" s="165"/>
      <c r="Q246" s="167"/>
      <c r="R246" s="167"/>
      <c r="S246" s="168">
        <v>45</v>
      </c>
      <c r="T246" s="167">
        <v>1</v>
      </c>
      <c r="U246" s="167"/>
      <c r="V246" s="168">
        <v>45</v>
      </c>
      <c r="W246" s="169"/>
      <c r="X246" s="170">
        <v>45</v>
      </c>
      <c r="Y246" s="169"/>
      <c r="Z246" s="169"/>
      <c r="AA246" s="169"/>
      <c r="AB246" s="171"/>
      <c r="AC246" s="172"/>
      <c r="AD246" s="169">
        <v>1</v>
      </c>
      <c r="AE246" s="169">
        <v>2</v>
      </c>
      <c r="AF246" s="169">
        <v>45</v>
      </c>
      <c r="AG246" s="169" t="s">
        <v>151</v>
      </c>
      <c r="AH246" s="173">
        <v>0</v>
      </c>
      <c r="AI246" s="227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1"/>
      <c r="BE246" s="221"/>
      <c r="BF246" s="221"/>
      <c r="BG246" s="221"/>
      <c r="BH246" s="221"/>
      <c r="BI246" s="221"/>
      <c r="BJ246" s="221"/>
      <c r="BK246" s="221"/>
      <c r="BL246" s="221"/>
      <c r="BM246" s="221"/>
      <c r="BN246" s="221"/>
      <c r="BO246" s="221"/>
      <c r="BP246" s="221"/>
      <c r="BQ246" s="221"/>
      <c r="BR246" s="221"/>
      <c r="BS246" s="221"/>
      <c r="BT246" s="221"/>
      <c r="BU246" s="221"/>
      <c r="BV246" s="221"/>
      <c r="BW246" s="221"/>
      <c r="BX246" s="221"/>
      <c r="BY246" s="221"/>
      <c r="BZ246" s="221"/>
      <c r="CA246" s="221"/>
      <c r="CB246" s="221"/>
      <c r="CC246" s="221"/>
      <c r="CD246" s="221"/>
      <c r="CE246" s="221"/>
      <c r="CF246" s="221"/>
      <c r="CG246" s="221"/>
      <c r="CH246" s="221"/>
      <c r="CI246" s="221"/>
      <c r="CJ246" s="221"/>
      <c r="CK246" s="221"/>
      <c r="CL246" s="221"/>
      <c r="CM246" s="221"/>
      <c r="CN246" s="221"/>
      <c r="CO246" s="221"/>
      <c r="CP246" s="221"/>
      <c r="CQ246" s="221">
        <f t="shared" si="0"/>
        <v>45</v>
      </c>
      <c r="CR246" s="221"/>
      <c r="CS246" s="221"/>
      <c r="CT246" s="221"/>
      <c r="CU246" s="221"/>
      <c r="CV246" s="221"/>
      <c r="CW246" s="221"/>
      <c r="CX246" s="221"/>
      <c r="CY246" s="221"/>
      <c r="CZ246" s="221"/>
      <c r="DA246" s="221"/>
      <c r="DB246" s="221"/>
      <c r="DC246" s="221"/>
      <c r="DD246" s="221"/>
      <c r="DE246" s="221"/>
      <c r="DF246" s="221"/>
      <c r="DG246" s="221"/>
      <c r="DH246" s="221"/>
      <c r="DI246" s="221"/>
      <c r="DJ246" s="221"/>
      <c r="DK246" s="221"/>
      <c r="DL246" s="221"/>
      <c r="DM246" s="221"/>
      <c r="DN246" s="221"/>
      <c r="DO246" s="221"/>
      <c r="DP246" s="221"/>
      <c r="DQ246" s="221"/>
      <c r="DR246" s="221"/>
      <c r="DS246" s="221"/>
      <c r="DT246" s="221"/>
      <c r="DU246" s="221"/>
      <c r="DV246" s="221"/>
      <c r="DW246" s="221"/>
      <c r="DX246" s="221"/>
      <c r="DY246" s="221"/>
      <c r="DZ246" s="221"/>
      <c r="EA246" s="221"/>
      <c r="EB246" s="221"/>
      <c r="EC246" s="221"/>
      <c r="ED246" s="221"/>
      <c r="EE246" s="221"/>
      <c r="EF246" s="221"/>
      <c r="EG246" s="221"/>
      <c r="EH246" s="221"/>
      <c r="EI246" s="221"/>
      <c r="EJ246" s="221"/>
      <c r="EK246" s="221"/>
      <c r="EL246" s="221"/>
      <c r="EM246" s="221"/>
      <c r="EN246" s="221"/>
      <c r="EO246" s="221"/>
      <c r="EP246" s="221"/>
      <c r="EQ246" s="221"/>
      <c r="ER246" s="221"/>
      <c r="ES246" s="221"/>
      <c r="ET246" s="221"/>
      <c r="EU246" s="221"/>
      <c r="EV246" s="221"/>
      <c r="EW246" s="221"/>
      <c r="EX246" s="221"/>
      <c r="EY246" s="221"/>
      <c r="EZ246" s="221"/>
      <c r="FA246" s="221"/>
      <c r="FB246" s="221"/>
      <c r="FC246" s="228"/>
    </row>
    <row r="247" spans="1:159" s="229" customFormat="1" ht="12.75" customHeight="1">
      <c r="A247" s="156">
        <v>235</v>
      </c>
      <c r="B247" s="157">
        <v>11</v>
      </c>
      <c r="C247" s="158" t="s">
        <v>165</v>
      </c>
      <c r="D247" s="226" t="s">
        <v>539</v>
      </c>
      <c r="E247" s="160">
        <v>1</v>
      </c>
      <c r="F247" s="160">
        <v>1</v>
      </c>
      <c r="G247" s="161">
        <v>0</v>
      </c>
      <c r="H247" s="162">
        <v>0</v>
      </c>
      <c r="I247" s="163" t="s">
        <v>3</v>
      </c>
      <c r="J247" s="164"/>
      <c r="K247" s="165">
        <v>15</v>
      </c>
      <c r="L247" s="166"/>
      <c r="M247" s="166"/>
      <c r="N247" s="165">
        <v>400</v>
      </c>
      <c r="O247" s="165"/>
      <c r="P247" s="165"/>
      <c r="Q247" s="167"/>
      <c r="R247" s="167"/>
      <c r="S247" s="168">
        <v>30.5</v>
      </c>
      <c r="T247" s="167">
        <v>1</v>
      </c>
      <c r="U247" s="167"/>
      <c r="V247" s="168">
        <v>30.5</v>
      </c>
      <c r="W247" s="169"/>
      <c r="X247" s="170">
        <v>30.5</v>
      </c>
      <c r="Y247" s="169"/>
      <c r="Z247" s="169"/>
      <c r="AA247" s="169"/>
      <c r="AB247" s="171"/>
      <c r="AC247" s="172"/>
      <c r="AD247" s="169">
        <v>10</v>
      </c>
      <c r="AE247" s="169">
        <v>10</v>
      </c>
      <c r="AF247" s="169">
        <v>30</v>
      </c>
      <c r="AG247" s="169" t="s">
        <v>162</v>
      </c>
      <c r="AH247" s="173">
        <v>5</v>
      </c>
      <c r="AI247" s="227"/>
      <c r="AJ247" s="220"/>
      <c r="AK247" s="220"/>
      <c r="AL247" s="220"/>
      <c r="AM247" s="220"/>
      <c r="AN247" s="220"/>
      <c r="AO247" s="220"/>
      <c r="AP247" s="220"/>
      <c r="AQ247" s="220">
        <f>X247</f>
        <v>30.5</v>
      </c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1"/>
      <c r="BE247" s="221"/>
      <c r="BF247" s="221"/>
      <c r="BG247" s="221"/>
      <c r="BH247" s="221"/>
      <c r="BI247" s="221"/>
      <c r="BJ247" s="221"/>
      <c r="BK247" s="221"/>
      <c r="BL247" s="221"/>
      <c r="BM247" s="221"/>
      <c r="BN247" s="221"/>
      <c r="BO247" s="221"/>
      <c r="BP247" s="221"/>
      <c r="BQ247" s="221"/>
      <c r="BR247" s="221">
        <f>X247</f>
        <v>30.5</v>
      </c>
      <c r="BS247" s="221">
        <f>X247</f>
        <v>30.5</v>
      </c>
      <c r="BT247" s="221"/>
      <c r="BU247" s="221"/>
      <c r="BV247" s="221"/>
      <c r="BW247" s="221"/>
      <c r="BX247" s="221"/>
      <c r="BY247" s="221"/>
      <c r="BZ247" s="221"/>
      <c r="CA247" s="221"/>
      <c r="CB247" s="221"/>
      <c r="CC247" s="221"/>
      <c r="CD247" s="221"/>
      <c r="CE247" s="221"/>
      <c r="CF247" s="221"/>
      <c r="CG247" s="221"/>
      <c r="CH247" s="221"/>
      <c r="CI247" s="221"/>
      <c r="CJ247" s="221"/>
      <c r="CK247" s="221"/>
      <c r="CL247" s="221"/>
      <c r="CM247" s="221">
        <f>X247</f>
        <v>30.5</v>
      </c>
      <c r="CN247" s="221">
        <f>X247</f>
        <v>30.5</v>
      </c>
      <c r="CO247" s="221"/>
      <c r="CP247" s="221"/>
      <c r="CQ247" s="221"/>
      <c r="CR247" s="221"/>
      <c r="CS247" s="221"/>
      <c r="CT247" s="221"/>
      <c r="CU247" s="221"/>
      <c r="CV247" s="221"/>
      <c r="CW247" s="221"/>
      <c r="CX247" s="221"/>
      <c r="CY247" s="221"/>
      <c r="CZ247" s="221"/>
      <c r="DA247" s="221"/>
      <c r="DB247" s="221"/>
      <c r="DC247" s="221"/>
      <c r="DD247" s="221"/>
      <c r="DE247" s="221"/>
      <c r="DF247" s="221"/>
      <c r="DG247" s="221">
        <f>X247+AH247</f>
        <v>35.5</v>
      </c>
      <c r="DH247" s="221"/>
      <c r="DI247" s="221"/>
      <c r="DJ247" s="221"/>
      <c r="DK247" s="221"/>
      <c r="DL247" s="221"/>
      <c r="DM247" s="221"/>
      <c r="DN247" s="221"/>
      <c r="DO247" s="221"/>
      <c r="DP247" s="221"/>
      <c r="DQ247" s="221"/>
      <c r="DR247" s="221"/>
      <c r="DS247" s="221"/>
      <c r="DT247" s="221"/>
      <c r="DU247" s="221"/>
      <c r="DV247" s="221">
        <f>X247</f>
        <v>30.5</v>
      </c>
      <c r="DW247" s="221"/>
      <c r="DX247" s="221"/>
      <c r="DY247" s="221"/>
      <c r="DZ247" s="221">
        <f>X247</f>
        <v>30.5</v>
      </c>
      <c r="EA247" s="221"/>
      <c r="EB247" s="221"/>
      <c r="EC247" s="221">
        <f>X247</f>
        <v>30.5</v>
      </c>
      <c r="ED247" s="221"/>
      <c r="EE247" s="221"/>
      <c r="EF247" s="221"/>
      <c r="EG247" s="221"/>
      <c r="EH247" s="221"/>
      <c r="EI247" s="221"/>
      <c r="EJ247" s="221"/>
      <c r="EK247" s="221"/>
      <c r="EL247" s="221"/>
      <c r="EM247" s="221"/>
      <c r="EN247" s="221"/>
      <c r="EO247" s="221">
        <f>X247</f>
        <v>30.5</v>
      </c>
      <c r="EP247" s="221"/>
      <c r="EQ247" s="221"/>
      <c r="ER247" s="221"/>
      <c r="ES247" s="221"/>
      <c r="ET247" s="221"/>
      <c r="EU247" s="221"/>
      <c r="EV247" s="221"/>
      <c r="EW247" s="221"/>
      <c r="EX247" s="221"/>
      <c r="EY247" s="221"/>
      <c r="EZ247" s="221"/>
      <c r="FA247" s="221"/>
      <c r="FB247" s="221"/>
      <c r="FC247" s="228"/>
    </row>
    <row r="248" spans="1:159" s="229" customFormat="1" ht="12.75" customHeight="1">
      <c r="A248" s="156">
        <v>236</v>
      </c>
      <c r="B248" s="157">
        <v>11</v>
      </c>
      <c r="C248" s="158" t="s">
        <v>321</v>
      </c>
      <c r="D248" s="226" t="s">
        <v>529</v>
      </c>
      <c r="E248" s="160">
        <v>1</v>
      </c>
      <c r="F248" s="160">
        <v>1</v>
      </c>
      <c r="G248" s="161">
        <v>0</v>
      </c>
      <c r="H248" s="162">
        <v>0</v>
      </c>
      <c r="I248" s="163" t="s">
        <v>3</v>
      </c>
      <c r="J248" s="164"/>
      <c r="K248" s="165">
        <v>26</v>
      </c>
      <c r="L248" s="166"/>
      <c r="M248" s="166"/>
      <c r="N248" s="165">
        <v>450</v>
      </c>
      <c r="O248" s="165"/>
      <c r="P248" s="165"/>
      <c r="Q248" s="167"/>
      <c r="R248" s="167"/>
      <c r="S248" s="168">
        <v>48</v>
      </c>
      <c r="T248" s="167">
        <v>1</v>
      </c>
      <c r="U248" s="167"/>
      <c r="V248" s="168">
        <v>48</v>
      </c>
      <c r="W248" s="169"/>
      <c r="X248" s="170">
        <v>48</v>
      </c>
      <c r="Y248" s="169"/>
      <c r="Z248" s="169"/>
      <c r="AA248" s="169"/>
      <c r="AB248" s="171"/>
      <c r="AC248" s="172"/>
      <c r="AD248" s="169">
        <v>1</v>
      </c>
      <c r="AE248" s="169">
        <v>2</v>
      </c>
      <c r="AF248" s="169">
        <v>48</v>
      </c>
      <c r="AG248" s="169" t="s">
        <v>151</v>
      </c>
      <c r="AH248" s="173">
        <v>0</v>
      </c>
      <c r="AI248" s="227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1"/>
      <c r="BE248" s="221"/>
      <c r="BF248" s="221"/>
      <c r="BG248" s="221"/>
      <c r="BH248" s="221"/>
      <c r="BI248" s="221"/>
      <c r="BJ248" s="221"/>
      <c r="BK248" s="221"/>
      <c r="BL248" s="221"/>
      <c r="BM248" s="221"/>
      <c r="BN248" s="221"/>
      <c r="BO248" s="221"/>
      <c r="BP248" s="221"/>
      <c r="BQ248" s="221"/>
      <c r="BR248" s="221"/>
      <c r="BS248" s="221"/>
      <c r="BT248" s="221"/>
      <c r="BU248" s="221"/>
      <c r="BV248" s="221"/>
      <c r="BW248" s="221"/>
      <c r="BX248" s="221"/>
      <c r="BY248" s="221"/>
      <c r="BZ248" s="221"/>
      <c r="CA248" s="221"/>
      <c r="CB248" s="221"/>
      <c r="CC248" s="221"/>
      <c r="CD248" s="221"/>
      <c r="CE248" s="221"/>
      <c r="CF248" s="221"/>
      <c r="CG248" s="221"/>
      <c r="CH248" s="221"/>
      <c r="CI248" s="221"/>
      <c r="CJ248" s="221"/>
      <c r="CK248" s="221"/>
      <c r="CL248" s="221"/>
      <c r="CM248" s="221"/>
      <c r="CN248" s="221"/>
      <c r="CO248" s="221"/>
      <c r="CP248" s="221"/>
      <c r="CQ248" s="221">
        <f t="shared" si="0"/>
        <v>48</v>
      </c>
      <c r="CR248" s="221"/>
      <c r="CS248" s="221"/>
      <c r="CT248" s="221"/>
      <c r="CU248" s="221"/>
      <c r="CV248" s="221"/>
      <c r="CW248" s="221"/>
      <c r="CX248" s="221"/>
      <c r="CY248" s="221"/>
      <c r="CZ248" s="221"/>
      <c r="DA248" s="221"/>
      <c r="DB248" s="221"/>
      <c r="DC248" s="221"/>
      <c r="DD248" s="221"/>
      <c r="DE248" s="221"/>
      <c r="DF248" s="221"/>
      <c r="DG248" s="221"/>
      <c r="DH248" s="221"/>
      <c r="DI248" s="221"/>
      <c r="DJ248" s="221"/>
      <c r="DK248" s="221"/>
      <c r="DL248" s="221"/>
      <c r="DM248" s="221"/>
      <c r="DN248" s="221"/>
      <c r="DO248" s="221"/>
      <c r="DP248" s="221"/>
      <c r="DQ248" s="221"/>
      <c r="DR248" s="221"/>
      <c r="DS248" s="221"/>
      <c r="DT248" s="221"/>
      <c r="DU248" s="221"/>
      <c r="DV248" s="221"/>
      <c r="DW248" s="221"/>
      <c r="DX248" s="221"/>
      <c r="DY248" s="221"/>
      <c r="DZ248" s="221"/>
      <c r="EA248" s="221"/>
      <c r="EB248" s="221"/>
      <c r="EC248" s="221"/>
      <c r="ED248" s="221"/>
      <c r="EE248" s="221"/>
      <c r="EF248" s="221"/>
      <c r="EG248" s="221"/>
      <c r="EH248" s="221"/>
      <c r="EI248" s="221"/>
      <c r="EJ248" s="221"/>
      <c r="EK248" s="221"/>
      <c r="EL248" s="221"/>
      <c r="EM248" s="221"/>
      <c r="EN248" s="221"/>
      <c r="EO248" s="221"/>
      <c r="EP248" s="221"/>
      <c r="EQ248" s="221"/>
      <c r="ER248" s="221"/>
      <c r="ES248" s="221"/>
      <c r="ET248" s="221"/>
      <c r="EU248" s="221"/>
      <c r="EV248" s="221"/>
      <c r="EW248" s="221"/>
      <c r="EX248" s="221"/>
      <c r="EY248" s="221"/>
      <c r="EZ248" s="221"/>
      <c r="FA248" s="221"/>
      <c r="FB248" s="221"/>
      <c r="FC248" s="228"/>
    </row>
    <row r="249" spans="1:159" s="229" customFormat="1" ht="12.75" customHeight="1">
      <c r="A249" s="156">
        <v>237</v>
      </c>
      <c r="B249" s="157">
        <v>11</v>
      </c>
      <c r="C249" s="158" t="s">
        <v>231</v>
      </c>
      <c r="D249" s="226" t="s">
        <v>540</v>
      </c>
      <c r="E249" s="160">
        <v>1</v>
      </c>
      <c r="F249" s="160">
        <v>7</v>
      </c>
      <c r="G249" s="161">
        <v>1</v>
      </c>
      <c r="H249" s="162">
        <v>0</v>
      </c>
      <c r="I249" s="163" t="s">
        <v>29</v>
      </c>
      <c r="J249" s="164" t="s">
        <v>541</v>
      </c>
      <c r="K249" s="165"/>
      <c r="L249" s="166"/>
      <c r="M249" s="166"/>
      <c r="N249" s="165"/>
      <c r="O249" s="165"/>
      <c r="P249" s="165">
        <v>3</v>
      </c>
      <c r="Q249" s="167"/>
      <c r="R249" s="167"/>
      <c r="S249" s="168">
        <v>6</v>
      </c>
      <c r="T249" s="167">
        <v>1</v>
      </c>
      <c r="U249" s="167"/>
      <c r="V249" s="168">
        <v>6</v>
      </c>
      <c r="W249" s="169"/>
      <c r="X249" s="170">
        <v>6</v>
      </c>
      <c r="Y249" s="169"/>
      <c r="Z249" s="169"/>
      <c r="AA249" s="169"/>
      <c r="AB249" s="171"/>
      <c r="AC249" s="172"/>
      <c r="AD249" s="169">
        <v>6</v>
      </c>
      <c r="AE249" s="169">
        <v>6</v>
      </c>
      <c r="AF249" s="169">
        <v>0</v>
      </c>
      <c r="AG249" s="169" t="s">
        <v>225</v>
      </c>
      <c r="AH249" s="173">
        <v>5</v>
      </c>
      <c r="AI249" s="227"/>
      <c r="AJ249" s="220"/>
      <c r="AK249" s="220"/>
      <c r="AL249" s="220"/>
      <c r="AM249" s="220"/>
      <c r="AN249" s="220"/>
      <c r="AO249" s="220"/>
      <c r="AP249" s="220">
        <f>X249+AH249</f>
        <v>11</v>
      </c>
      <c r="AQ249" s="220"/>
      <c r="AR249" s="220"/>
      <c r="AS249" s="220"/>
      <c r="AT249" s="220"/>
      <c r="AU249" s="220"/>
      <c r="AV249" s="220"/>
      <c r="AW249" s="220"/>
      <c r="AX249" s="220">
        <f>X249</f>
        <v>6</v>
      </c>
      <c r="AY249" s="220"/>
      <c r="AZ249" s="220"/>
      <c r="BA249" s="220"/>
      <c r="BB249" s="220"/>
      <c r="BC249" s="220"/>
      <c r="BD249" s="221"/>
      <c r="BE249" s="221"/>
      <c r="BF249" s="221">
        <f>X249</f>
        <v>6</v>
      </c>
      <c r="BG249" s="221"/>
      <c r="BH249" s="221"/>
      <c r="BI249" s="221"/>
      <c r="BJ249" s="221"/>
      <c r="BK249" s="221"/>
      <c r="BL249" s="221"/>
      <c r="BM249" s="221"/>
      <c r="BN249" s="221"/>
      <c r="BO249" s="221"/>
      <c r="BP249" s="221"/>
      <c r="BQ249" s="221"/>
      <c r="BR249" s="221"/>
      <c r="BS249" s="221"/>
      <c r="BT249" s="221"/>
      <c r="BU249" s="221"/>
      <c r="BV249" s="221"/>
      <c r="BW249" s="221"/>
      <c r="BX249" s="221"/>
      <c r="BY249" s="221"/>
      <c r="BZ249" s="221"/>
      <c r="CA249" s="221"/>
      <c r="CB249" s="221"/>
      <c r="CC249" s="221"/>
      <c r="CD249" s="221"/>
      <c r="CE249" s="221"/>
      <c r="CF249" s="221"/>
      <c r="CG249" s="221"/>
      <c r="CH249" s="221"/>
      <c r="CI249" s="221"/>
      <c r="CJ249" s="221"/>
      <c r="CK249" s="221"/>
      <c r="CL249" s="221"/>
      <c r="CM249" s="221"/>
      <c r="CN249" s="221"/>
      <c r="CO249" s="221"/>
      <c r="CP249" s="221"/>
      <c r="CQ249" s="221"/>
      <c r="CR249" s="221"/>
      <c r="CS249" s="221"/>
      <c r="CT249" s="221"/>
      <c r="CU249" s="221"/>
      <c r="CV249" s="221"/>
      <c r="CW249" s="221"/>
      <c r="CX249" s="221"/>
      <c r="CY249" s="221"/>
      <c r="CZ249" s="221"/>
      <c r="DA249" s="221">
        <f>X249</f>
        <v>6</v>
      </c>
      <c r="DB249" s="221">
        <f>X249</f>
        <v>6</v>
      </c>
      <c r="DC249" s="221"/>
      <c r="DD249" s="221"/>
      <c r="DE249" s="221"/>
      <c r="DF249" s="221"/>
      <c r="DG249" s="221"/>
      <c r="DH249" s="221"/>
      <c r="DI249" s="221"/>
      <c r="DJ249" s="221"/>
      <c r="DK249" s="221"/>
      <c r="DL249" s="221"/>
      <c r="DM249" s="221"/>
      <c r="DN249" s="221"/>
      <c r="DO249" s="221"/>
      <c r="DP249" s="221"/>
      <c r="DQ249" s="221"/>
      <c r="DR249" s="221"/>
      <c r="DS249" s="221"/>
      <c r="DT249" s="221"/>
      <c r="DU249" s="221"/>
      <c r="DV249" s="221"/>
      <c r="DW249" s="221"/>
      <c r="DX249" s="221"/>
      <c r="DY249" s="221"/>
      <c r="DZ249" s="221"/>
      <c r="EA249" s="221"/>
      <c r="EB249" s="221"/>
      <c r="EC249" s="221"/>
      <c r="ED249" s="221"/>
      <c r="EE249" s="221"/>
      <c r="EF249" s="221"/>
      <c r="EG249" s="221"/>
      <c r="EH249" s="221"/>
      <c r="EI249" s="221"/>
      <c r="EJ249" s="221"/>
      <c r="EK249" s="221"/>
      <c r="EL249" s="221"/>
      <c r="EM249" s="221"/>
      <c r="EN249" s="221">
        <f>X249</f>
        <v>6</v>
      </c>
      <c r="EO249" s="221"/>
      <c r="EP249" s="221"/>
      <c r="EQ249" s="221"/>
      <c r="ER249" s="221"/>
      <c r="ES249" s="221"/>
      <c r="ET249" s="221"/>
      <c r="EU249" s="221"/>
      <c r="EV249" s="221"/>
      <c r="EW249" s="221"/>
      <c r="EX249" s="221"/>
      <c r="EY249" s="221"/>
      <c r="EZ249" s="221"/>
      <c r="FA249" s="221"/>
      <c r="FB249" s="221"/>
      <c r="FC249" s="228"/>
    </row>
    <row r="250" spans="1:159" s="229" customFormat="1" ht="12.75" customHeight="1">
      <c r="A250" s="156">
        <v>238</v>
      </c>
      <c r="B250" s="157">
        <v>11</v>
      </c>
      <c r="C250" s="158" t="s">
        <v>231</v>
      </c>
      <c r="D250" s="226" t="s">
        <v>545</v>
      </c>
      <c r="E250" s="160">
        <v>1</v>
      </c>
      <c r="F250" s="160">
        <v>1</v>
      </c>
      <c r="G250" s="161">
        <v>1</v>
      </c>
      <c r="H250" s="162">
        <v>0</v>
      </c>
      <c r="I250" s="163" t="s">
        <v>3</v>
      </c>
      <c r="J250" s="164" t="s">
        <v>6</v>
      </c>
      <c r="K250" s="165">
        <v>26.96</v>
      </c>
      <c r="L250" s="166"/>
      <c r="M250" s="166"/>
      <c r="N250" s="165">
        <v>1143</v>
      </c>
      <c r="O250" s="165"/>
      <c r="P250" s="165"/>
      <c r="Q250" s="167"/>
      <c r="R250" s="167"/>
      <c r="S250" s="168">
        <v>63.3</v>
      </c>
      <c r="T250" s="167"/>
      <c r="U250" s="167">
        <v>1.3</v>
      </c>
      <c r="V250" s="168">
        <v>82.29</v>
      </c>
      <c r="W250" s="169"/>
      <c r="X250" s="170">
        <v>82.3</v>
      </c>
      <c r="Y250" s="169"/>
      <c r="Z250" s="169"/>
      <c r="AA250" s="169"/>
      <c r="AB250" s="171"/>
      <c r="AC250" s="172"/>
      <c r="AD250" s="169">
        <v>1</v>
      </c>
      <c r="AE250" s="169">
        <v>1</v>
      </c>
      <c r="AF250" s="169">
        <v>63</v>
      </c>
      <c r="AG250" s="169" t="s">
        <v>543</v>
      </c>
      <c r="AH250" s="173">
        <v>0</v>
      </c>
      <c r="AI250" s="227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1"/>
      <c r="BE250" s="221"/>
      <c r="BF250" s="221"/>
      <c r="BG250" s="221"/>
      <c r="BH250" s="221"/>
      <c r="BI250" s="221"/>
      <c r="BJ250" s="221"/>
      <c r="BK250" s="221"/>
      <c r="BL250" s="221"/>
      <c r="BM250" s="221"/>
      <c r="BN250" s="221"/>
      <c r="BO250" s="221"/>
      <c r="BP250" s="221"/>
      <c r="BQ250" s="221">
        <f>X250</f>
        <v>82.3</v>
      </c>
      <c r="BR250" s="221"/>
      <c r="BS250" s="221"/>
      <c r="BT250" s="221"/>
      <c r="BU250" s="221"/>
      <c r="BV250" s="221"/>
      <c r="BW250" s="221"/>
      <c r="BX250" s="221"/>
      <c r="BY250" s="221"/>
      <c r="BZ250" s="221"/>
      <c r="CA250" s="221"/>
      <c r="CB250" s="221"/>
      <c r="CC250" s="221"/>
      <c r="CD250" s="221"/>
      <c r="CE250" s="221"/>
      <c r="CF250" s="221"/>
      <c r="CG250" s="221"/>
      <c r="CH250" s="221"/>
      <c r="CI250" s="221"/>
      <c r="CJ250" s="221"/>
      <c r="CK250" s="221"/>
      <c r="CL250" s="221"/>
      <c r="CM250" s="221"/>
      <c r="CN250" s="221"/>
      <c r="CO250" s="221"/>
      <c r="CP250" s="221"/>
      <c r="CQ250" s="221"/>
      <c r="CR250" s="221"/>
      <c r="CS250" s="221"/>
      <c r="CT250" s="221"/>
      <c r="CU250" s="221"/>
      <c r="CV250" s="221"/>
      <c r="CW250" s="221"/>
      <c r="CX250" s="221"/>
      <c r="CY250" s="221"/>
      <c r="CZ250" s="221"/>
      <c r="DA250" s="221"/>
      <c r="DB250" s="221"/>
      <c r="DC250" s="221"/>
      <c r="DD250" s="221"/>
      <c r="DE250" s="221"/>
      <c r="DF250" s="221"/>
      <c r="DG250" s="221"/>
      <c r="DH250" s="221"/>
      <c r="DI250" s="221"/>
      <c r="DJ250" s="221"/>
      <c r="DK250" s="221"/>
      <c r="DL250" s="221"/>
      <c r="DM250" s="221"/>
      <c r="DN250" s="221"/>
      <c r="DO250" s="221"/>
      <c r="DP250" s="221"/>
      <c r="DQ250" s="221"/>
      <c r="DR250" s="221"/>
      <c r="DS250" s="221"/>
      <c r="DT250" s="221"/>
      <c r="DU250" s="221"/>
      <c r="DV250" s="221"/>
      <c r="DW250" s="221"/>
      <c r="DX250" s="221"/>
      <c r="DY250" s="221"/>
      <c r="DZ250" s="221"/>
      <c r="EA250" s="221"/>
      <c r="EB250" s="221"/>
      <c r="EC250" s="221"/>
      <c r="ED250" s="221"/>
      <c r="EE250" s="221"/>
      <c r="EF250" s="221"/>
      <c r="EG250" s="221"/>
      <c r="EH250" s="221"/>
      <c r="EI250" s="221"/>
      <c r="EJ250" s="221"/>
      <c r="EK250" s="221"/>
      <c r="EL250" s="221"/>
      <c r="EM250" s="221"/>
      <c r="EN250" s="221"/>
      <c r="EO250" s="221"/>
      <c r="EP250" s="221"/>
      <c r="EQ250" s="221"/>
      <c r="ER250" s="221"/>
      <c r="ES250" s="221"/>
      <c r="ET250" s="221"/>
      <c r="EU250" s="221"/>
      <c r="EV250" s="221"/>
      <c r="EW250" s="221"/>
      <c r="EX250" s="221"/>
      <c r="EY250" s="221"/>
      <c r="EZ250" s="221"/>
      <c r="FA250" s="221"/>
      <c r="FB250" s="221"/>
      <c r="FC250" s="228"/>
    </row>
    <row r="251" spans="1:159" s="229" customFormat="1" ht="12.75" customHeight="1">
      <c r="A251" s="156">
        <v>239</v>
      </c>
      <c r="B251" s="157">
        <v>11</v>
      </c>
      <c r="C251" s="158" t="s">
        <v>239</v>
      </c>
      <c r="D251" s="226" t="s">
        <v>530</v>
      </c>
      <c r="E251" s="160">
        <v>1</v>
      </c>
      <c r="F251" s="160">
        <v>1</v>
      </c>
      <c r="G251" s="161">
        <v>1</v>
      </c>
      <c r="H251" s="162">
        <v>0</v>
      </c>
      <c r="I251" s="163" t="s">
        <v>3</v>
      </c>
      <c r="J251" s="164" t="s">
        <v>6</v>
      </c>
      <c r="K251" s="165">
        <v>20.1</v>
      </c>
      <c r="L251" s="166"/>
      <c r="M251" s="166"/>
      <c r="N251" s="165">
        <v>575</v>
      </c>
      <c r="O251" s="165"/>
      <c r="P251" s="165"/>
      <c r="Q251" s="167"/>
      <c r="R251" s="167"/>
      <c r="S251" s="168">
        <v>41.65</v>
      </c>
      <c r="T251" s="167"/>
      <c r="U251" s="167">
        <v>1.2</v>
      </c>
      <c r="V251" s="168">
        <v>49.98</v>
      </c>
      <c r="W251" s="169"/>
      <c r="X251" s="170">
        <v>50</v>
      </c>
      <c r="Y251" s="169"/>
      <c r="Z251" s="169"/>
      <c r="AA251" s="169"/>
      <c r="AB251" s="171"/>
      <c r="AC251" s="172"/>
      <c r="AD251" s="169">
        <v>1</v>
      </c>
      <c r="AE251" s="169">
        <v>2</v>
      </c>
      <c r="AF251" s="169">
        <v>42</v>
      </c>
      <c r="AG251" s="169" t="s">
        <v>151</v>
      </c>
      <c r="AH251" s="173">
        <v>0</v>
      </c>
      <c r="AI251" s="227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1"/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221"/>
      <c r="BY251" s="221"/>
      <c r="BZ251" s="221"/>
      <c r="CA251" s="221"/>
      <c r="CB251" s="221"/>
      <c r="CC251" s="221"/>
      <c r="CD251" s="221"/>
      <c r="CE251" s="221"/>
      <c r="CF251" s="221"/>
      <c r="CG251" s="221"/>
      <c r="CH251" s="221"/>
      <c r="CI251" s="221"/>
      <c r="CJ251" s="221"/>
      <c r="CK251" s="221"/>
      <c r="CL251" s="221"/>
      <c r="CM251" s="221"/>
      <c r="CN251" s="221"/>
      <c r="CO251" s="221"/>
      <c r="CP251" s="221"/>
      <c r="CQ251" s="221">
        <f t="shared" si="0"/>
        <v>50</v>
      </c>
      <c r="CR251" s="221"/>
      <c r="CS251" s="221"/>
      <c r="CT251" s="221"/>
      <c r="CU251" s="221"/>
      <c r="CV251" s="221"/>
      <c r="CW251" s="221"/>
      <c r="CX251" s="221"/>
      <c r="CY251" s="221"/>
      <c r="CZ251" s="221"/>
      <c r="DA251" s="221"/>
      <c r="DB251" s="221"/>
      <c r="DC251" s="221"/>
      <c r="DD251" s="221"/>
      <c r="DE251" s="221"/>
      <c r="DF251" s="221"/>
      <c r="DG251" s="221"/>
      <c r="DH251" s="221"/>
      <c r="DI251" s="221"/>
      <c r="DJ251" s="221"/>
      <c r="DK251" s="221"/>
      <c r="DL251" s="221"/>
      <c r="DM251" s="221"/>
      <c r="DN251" s="221"/>
      <c r="DO251" s="221"/>
      <c r="DP251" s="221"/>
      <c r="DQ251" s="221"/>
      <c r="DR251" s="221"/>
      <c r="DS251" s="221"/>
      <c r="DT251" s="221"/>
      <c r="DU251" s="221"/>
      <c r="DV251" s="221"/>
      <c r="DW251" s="221"/>
      <c r="DX251" s="221"/>
      <c r="DY251" s="221"/>
      <c r="DZ251" s="221"/>
      <c r="EA251" s="221"/>
      <c r="EB251" s="221"/>
      <c r="EC251" s="221"/>
      <c r="ED251" s="221"/>
      <c r="EE251" s="221"/>
      <c r="EF251" s="221"/>
      <c r="EG251" s="221"/>
      <c r="EH251" s="221"/>
      <c r="EI251" s="221"/>
      <c r="EJ251" s="221"/>
      <c r="EK251" s="221"/>
      <c r="EL251" s="221"/>
      <c r="EM251" s="221"/>
      <c r="EN251" s="221"/>
      <c r="EO251" s="221"/>
      <c r="EP251" s="221"/>
      <c r="EQ251" s="221"/>
      <c r="ER251" s="221"/>
      <c r="ES251" s="221"/>
      <c r="ET251" s="221"/>
      <c r="EU251" s="221"/>
      <c r="EV251" s="221"/>
      <c r="EW251" s="221"/>
      <c r="EX251" s="221"/>
      <c r="EY251" s="221"/>
      <c r="EZ251" s="221"/>
      <c r="FA251" s="221"/>
      <c r="FB251" s="221"/>
      <c r="FC251" s="228"/>
    </row>
    <row r="252" spans="1:159" s="229" customFormat="1" ht="12.75" customHeight="1">
      <c r="A252" s="156">
        <v>240</v>
      </c>
      <c r="B252" s="157">
        <v>11</v>
      </c>
      <c r="C252" s="158" t="s">
        <v>233</v>
      </c>
      <c r="D252" s="226" t="s">
        <v>531</v>
      </c>
      <c r="E252" s="160">
        <v>1</v>
      </c>
      <c r="F252" s="160">
        <v>1</v>
      </c>
      <c r="G252" s="161">
        <v>0</v>
      </c>
      <c r="H252" s="162">
        <v>0</v>
      </c>
      <c r="I252" s="163" t="s">
        <v>3</v>
      </c>
      <c r="J252" s="164"/>
      <c r="K252" s="165">
        <v>22</v>
      </c>
      <c r="L252" s="166"/>
      <c r="M252" s="166"/>
      <c r="N252" s="165">
        <v>1000</v>
      </c>
      <c r="O252" s="165"/>
      <c r="P252" s="165"/>
      <c r="Q252" s="167"/>
      <c r="R252" s="167"/>
      <c r="S252" s="168">
        <v>53</v>
      </c>
      <c r="T252" s="167">
        <v>1</v>
      </c>
      <c r="U252" s="167"/>
      <c r="V252" s="168">
        <v>53</v>
      </c>
      <c r="W252" s="169"/>
      <c r="X252" s="170">
        <v>53</v>
      </c>
      <c r="Y252" s="169"/>
      <c r="Z252" s="169"/>
      <c r="AA252" s="169"/>
      <c r="AB252" s="171"/>
      <c r="AC252" s="172"/>
      <c r="AD252" s="169">
        <v>1</v>
      </c>
      <c r="AE252" s="169">
        <v>2</v>
      </c>
      <c r="AF252" s="169">
        <v>53</v>
      </c>
      <c r="AG252" s="169" t="s">
        <v>151</v>
      </c>
      <c r="AH252" s="173">
        <v>0</v>
      </c>
      <c r="AI252" s="227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1"/>
      <c r="BE252" s="221"/>
      <c r="BF252" s="221"/>
      <c r="BG252" s="221"/>
      <c r="BH252" s="221"/>
      <c r="BI252" s="221"/>
      <c r="BJ252" s="221"/>
      <c r="BK252" s="221"/>
      <c r="BL252" s="221"/>
      <c r="BM252" s="221"/>
      <c r="BN252" s="221"/>
      <c r="BO252" s="221"/>
      <c r="BP252" s="221"/>
      <c r="BQ252" s="221"/>
      <c r="BR252" s="221"/>
      <c r="BS252" s="221"/>
      <c r="BT252" s="221"/>
      <c r="BU252" s="221"/>
      <c r="BV252" s="221"/>
      <c r="BW252" s="221"/>
      <c r="BX252" s="221"/>
      <c r="BY252" s="221"/>
      <c r="BZ252" s="221"/>
      <c r="CA252" s="221"/>
      <c r="CB252" s="221"/>
      <c r="CC252" s="221"/>
      <c r="CD252" s="221"/>
      <c r="CE252" s="221"/>
      <c r="CF252" s="221"/>
      <c r="CG252" s="221"/>
      <c r="CH252" s="221"/>
      <c r="CI252" s="221"/>
      <c r="CJ252" s="221"/>
      <c r="CK252" s="221"/>
      <c r="CL252" s="221"/>
      <c r="CM252" s="221"/>
      <c r="CN252" s="221"/>
      <c r="CO252" s="221"/>
      <c r="CP252" s="221"/>
      <c r="CQ252" s="221">
        <f t="shared" si="0"/>
        <v>53</v>
      </c>
      <c r="CR252" s="221"/>
      <c r="CS252" s="221"/>
      <c r="CT252" s="221"/>
      <c r="CU252" s="221"/>
      <c r="CV252" s="221"/>
      <c r="CW252" s="221"/>
      <c r="CX252" s="221"/>
      <c r="CY252" s="221"/>
      <c r="CZ252" s="221"/>
      <c r="DA252" s="221"/>
      <c r="DB252" s="221"/>
      <c r="DC252" s="221"/>
      <c r="DD252" s="221"/>
      <c r="DE252" s="221"/>
      <c r="DF252" s="221"/>
      <c r="DG252" s="221"/>
      <c r="DH252" s="221"/>
      <c r="DI252" s="221"/>
      <c r="DJ252" s="221"/>
      <c r="DK252" s="221"/>
      <c r="DL252" s="221"/>
      <c r="DM252" s="221"/>
      <c r="DN252" s="221"/>
      <c r="DO252" s="221"/>
      <c r="DP252" s="221"/>
      <c r="DQ252" s="221"/>
      <c r="DR252" s="221"/>
      <c r="DS252" s="221"/>
      <c r="DT252" s="221"/>
      <c r="DU252" s="221"/>
      <c r="DV252" s="221"/>
      <c r="DW252" s="221"/>
      <c r="DX252" s="221"/>
      <c r="DY252" s="221"/>
      <c r="DZ252" s="221"/>
      <c r="EA252" s="221"/>
      <c r="EB252" s="221"/>
      <c r="EC252" s="221"/>
      <c r="ED252" s="221"/>
      <c r="EE252" s="221"/>
      <c r="EF252" s="221"/>
      <c r="EG252" s="221"/>
      <c r="EH252" s="221"/>
      <c r="EI252" s="221"/>
      <c r="EJ252" s="221"/>
      <c r="EK252" s="221"/>
      <c r="EL252" s="221"/>
      <c r="EM252" s="221"/>
      <c r="EN252" s="221"/>
      <c r="EO252" s="221"/>
      <c r="EP252" s="221"/>
      <c r="EQ252" s="221"/>
      <c r="ER252" s="221"/>
      <c r="ES252" s="221"/>
      <c r="ET252" s="221"/>
      <c r="EU252" s="221"/>
      <c r="EV252" s="221"/>
      <c r="EW252" s="221"/>
      <c r="EX252" s="221"/>
      <c r="EY252" s="221"/>
      <c r="EZ252" s="221"/>
      <c r="FA252" s="221"/>
      <c r="FB252" s="221"/>
      <c r="FC252" s="228"/>
    </row>
    <row r="253" spans="1:159" s="229" customFormat="1" ht="12.75" customHeight="1">
      <c r="A253" s="156">
        <v>241</v>
      </c>
      <c r="B253" s="157">
        <v>11</v>
      </c>
      <c r="C253" s="158" t="s">
        <v>327</v>
      </c>
      <c r="D253" s="226" t="s">
        <v>532</v>
      </c>
      <c r="E253" s="160">
        <v>1</v>
      </c>
      <c r="F253" s="160">
        <v>1</v>
      </c>
      <c r="G253" s="161">
        <v>0</v>
      </c>
      <c r="H253" s="162">
        <v>0</v>
      </c>
      <c r="I253" s="163" t="s">
        <v>3</v>
      </c>
      <c r="J253" s="164"/>
      <c r="K253" s="165">
        <v>17</v>
      </c>
      <c r="L253" s="166"/>
      <c r="M253" s="166"/>
      <c r="N253" s="165">
        <v>800</v>
      </c>
      <c r="O253" s="165"/>
      <c r="P253" s="165"/>
      <c r="Q253" s="167"/>
      <c r="R253" s="167"/>
      <c r="S253" s="168">
        <v>41.5</v>
      </c>
      <c r="T253" s="167">
        <v>1</v>
      </c>
      <c r="U253" s="167"/>
      <c r="V253" s="168">
        <v>41.5</v>
      </c>
      <c r="W253" s="169"/>
      <c r="X253" s="170">
        <v>41.5</v>
      </c>
      <c r="Y253" s="169"/>
      <c r="Z253" s="169"/>
      <c r="AA253" s="169"/>
      <c r="AB253" s="171"/>
      <c r="AC253" s="172"/>
      <c r="AD253" s="169">
        <v>1</v>
      </c>
      <c r="AE253" s="169">
        <v>2</v>
      </c>
      <c r="AF253" s="169">
        <v>42</v>
      </c>
      <c r="AG253" s="169" t="s">
        <v>151</v>
      </c>
      <c r="AH253" s="173">
        <v>0</v>
      </c>
      <c r="AI253" s="227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  <c r="CC253" s="221"/>
      <c r="CD253" s="221"/>
      <c r="CE253" s="221"/>
      <c r="CF253" s="221"/>
      <c r="CG253" s="221"/>
      <c r="CH253" s="221"/>
      <c r="CI253" s="221"/>
      <c r="CJ253" s="221"/>
      <c r="CK253" s="221"/>
      <c r="CL253" s="221"/>
      <c r="CM253" s="221"/>
      <c r="CN253" s="221"/>
      <c r="CO253" s="221"/>
      <c r="CP253" s="221"/>
      <c r="CQ253" s="221">
        <f t="shared" si="0"/>
        <v>41.5</v>
      </c>
      <c r="CR253" s="221"/>
      <c r="CS253" s="221"/>
      <c r="CT253" s="221"/>
      <c r="CU253" s="221"/>
      <c r="CV253" s="221"/>
      <c r="CW253" s="221"/>
      <c r="CX253" s="221"/>
      <c r="CY253" s="221"/>
      <c r="CZ253" s="221"/>
      <c r="DA253" s="221"/>
      <c r="DB253" s="221"/>
      <c r="DC253" s="221"/>
      <c r="DD253" s="221"/>
      <c r="DE253" s="221"/>
      <c r="DF253" s="221"/>
      <c r="DG253" s="221"/>
      <c r="DH253" s="221"/>
      <c r="DI253" s="221"/>
      <c r="DJ253" s="221"/>
      <c r="DK253" s="221"/>
      <c r="DL253" s="221"/>
      <c r="DM253" s="221"/>
      <c r="DN253" s="221"/>
      <c r="DO253" s="221"/>
      <c r="DP253" s="221"/>
      <c r="DQ253" s="221"/>
      <c r="DR253" s="221"/>
      <c r="DS253" s="221"/>
      <c r="DT253" s="221"/>
      <c r="DU253" s="221"/>
      <c r="DV253" s="221"/>
      <c r="DW253" s="221"/>
      <c r="DX253" s="221"/>
      <c r="DY253" s="221"/>
      <c r="DZ253" s="221"/>
      <c r="EA253" s="221"/>
      <c r="EB253" s="221"/>
      <c r="EC253" s="221"/>
      <c r="ED253" s="221"/>
      <c r="EE253" s="221"/>
      <c r="EF253" s="221"/>
      <c r="EG253" s="221"/>
      <c r="EH253" s="221"/>
      <c r="EI253" s="221"/>
      <c r="EJ253" s="221"/>
      <c r="EK253" s="221"/>
      <c r="EL253" s="221"/>
      <c r="EM253" s="221"/>
      <c r="EN253" s="221"/>
      <c r="EO253" s="221"/>
      <c r="EP253" s="221"/>
      <c r="EQ253" s="221"/>
      <c r="ER253" s="221"/>
      <c r="ES253" s="221"/>
      <c r="ET253" s="221"/>
      <c r="EU253" s="221"/>
      <c r="EV253" s="221"/>
      <c r="EW253" s="221"/>
      <c r="EX253" s="221"/>
      <c r="EY253" s="221"/>
      <c r="EZ253" s="221"/>
      <c r="FA253" s="221"/>
      <c r="FB253" s="221"/>
      <c r="FC253" s="228"/>
    </row>
    <row r="254" spans="1:159" s="229" customFormat="1" ht="12.75" customHeight="1">
      <c r="A254" s="156">
        <v>242</v>
      </c>
      <c r="B254" s="157">
        <v>11</v>
      </c>
      <c r="C254" s="158" t="s">
        <v>186</v>
      </c>
      <c r="D254" s="226" t="s">
        <v>533</v>
      </c>
      <c r="E254" s="160">
        <v>1</v>
      </c>
      <c r="F254" s="160">
        <v>1</v>
      </c>
      <c r="G254" s="161">
        <v>0</v>
      </c>
      <c r="H254" s="162">
        <v>0</v>
      </c>
      <c r="I254" s="163" t="s">
        <v>3</v>
      </c>
      <c r="J254" s="164"/>
      <c r="K254" s="165">
        <v>16</v>
      </c>
      <c r="L254" s="166"/>
      <c r="M254" s="166"/>
      <c r="N254" s="165">
        <v>650</v>
      </c>
      <c r="O254" s="165"/>
      <c r="P254" s="165"/>
      <c r="Q254" s="167"/>
      <c r="R254" s="167"/>
      <c r="S254" s="168">
        <v>37</v>
      </c>
      <c r="T254" s="167">
        <v>1</v>
      </c>
      <c r="U254" s="167"/>
      <c r="V254" s="168">
        <v>37</v>
      </c>
      <c r="W254" s="169"/>
      <c r="X254" s="170">
        <v>37</v>
      </c>
      <c r="Y254" s="169"/>
      <c r="Z254" s="169"/>
      <c r="AA254" s="169"/>
      <c r="AB254" s="171"/>
      <c r="AC254" s="172"/>
      <c r="AD254" s="169">
        <v>1</v>
      </c>
      <c r="AE254" s="169">
        <v>2</v>
      </c>
      <c r="AF254" s="169">
        <v>37</v>
      </c>
      <c r="AG254" s="169" t="s">
        <v>151</v>
      </c>
      <c r="AH254" s="173">
        <v>0</v>
      </c>
      <c r="AI254" s="227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1"/>
      <c r="BE254" s="221"/>
      <c r="BF254" s="221"/>
      <c r="BG254" s="221"/>
      <c r="BH254" s="221"/>
      <c r="BI254" s="221"/>
      <c r="BJ254" s="221"/>
      <c r="BK254" s="221"/>
      <c r="BL254" s="221"/>
      <c r="BM254" s="221"/>
      <c r="BN254" s="221"/>
      <c r="BO254" s="221"/>
      <c r="BP254" s="221"/>
      <c r="BQ254" s="221"/>
      <c r="BR254" s="221"/>
      <c r="BS254" s="221"/>
      <c r="BT254" s="221"/>
      <c r="BU254" s="221"/>
      <c r="BV254" s="221"/>
      <c r="BW254" s="221"/>
      <c r="BX254" s="221"/>
      <c r="BY254" s="221"/>
      <c r="BZ254" s="221"/>
      <c r="CA254" s="221"/>
      <c r="CB254" s="221"/>
      <c r="CC254" s="221"/>
      <c r="CD254" s="221"/>
      <c r="CE254" s="221"/>
      <c r="CF254" s="221"/>
      <c r="CG254" s="221"/>
      <c r="CH254" s="221"/>
      <c r="CI254" s="221"/>
      <c r="CJ254" s="221"/>
      <c r="CK254" s="221"/>
      <c r="CL254" s="221"/>
      <c r="CM254" s="221"/>
      <c r="CN254" s="221"/>
      <c r="CO254" s="221"/>
      <c r="CP254" s="221"/>
      <c r="CQ254" s="221">
        <f t="shared" si="0"/>
        <v>37</v>
      </c>
      <c r="CR254" s="221"/>
      <c r="CS254" s="221"/>
      <c r="CT254" s="221"/>
      <c r="CU254" s="221"/>
      <c r="CV254" s="221"/>
      <c r="CW254" s="221"/>
      <c r="CX254" s="221"/>
      <c r="CY254" s="221"/>
      <c r="CZ254" s="221"/>
      <c r="DA254" s="221"/>
      <c r="DB254" s="221"/>
      <c r="DC254" s="221"/>
      <c r="DD254" s="221"/>
      <c r="DE254" s="221"/>
      <c r="DF254" s="221"/>
      <c r="DG254" s="221"/>
      <c r="DH254" s="221"/>
      <c r="DI254" s="221"/>
      <c r="DJ254" s="221"/>
      <c r="DK254" s="221"/>
      <c r="DL254" s="221"/>
      <c r="DM254" s="221"/>
      <c r="DN254" s="221"/>
      <c r="DO254" s="221"/>
      <c r="DP254" s="221"/>
      <c r="DQ254" s="221"/>
      <c r="DR254" s="221"/>
      <c r="DS254" s="221"/>
      <c r="DT254" s="221"/>
      <c r="DU254" s="221"/>
      <c r="DV254" s="221"/>
      <c r="DW254" s="221"/>
      <c r="DX254" s="221"/>
      <c r="DY254" s="221"/>
      <c r="DZ254" s="221"/>
      <c r="EA254" s="221"/>
      <c r="EB254" s="221"/>
      <c r="EC254" s="221"/>
      <c r="ED254" s="221"/>
      <c r="EE254" s="221"/>
      <c r="EF254" s="221"/>
      <c r="EG254" s="221"/>
      <c r="EH254" s="221"/>
      <c r="EI254" s="221"/>
      <c r="EJ254" s="221"/>
      <c r="EK254" s="221"/>
      <c r="EL254" s="221"/>
      <c r="EM254" s="221"/>
      <c r="EN254" s="221"/>
      <c r="EO254" s="221"/>
      <c r="EP254" s="221"/>
      <c r="EQ254" s="221"/>
      <c r="ER254" s="221"/>
      <c r="ES254" s="221"/>
      <c r="ET254" s="221"/>
      <c r="EU254" s="221"/>
      <c r="EV254" s="221"/>
      <c r="EW254" s="221"/>
      <c r="EX254" s="221"/>
      <c r="EY254" s="221"/>
      <c r="EZ254" s="221"/>
      <c r="FA254" s="221"/>
      <c r="FB254" s="221"/>
      <c r="FC254" s="228"/>
    </row>
    <row r="255" spans="1:159" s="229" customFormat="1" ht="12.75" customHeight="1">
      <c r="A255" s="156">
        <v>243</v>
      </c>
      <c r="B255" s="157">
        <v>11</v>
      </c>
      <c r="C255" s="158" t="s">
        <v>273</v>
      </c>
      <c r="D255" s="226" t="s">
        <v>534</v>
      </c>
      <c r="E255" s="160">
        <v>1</v>
      </c>
      <c r="F255" s="160">
        <v>1</v>
      </c>
      <c r="G255" s="161">
        <v>0</v>
      </c>
      <c r="H255" s="162">
        <v>0</v>
      </c>
      <c r="I255" s="163" t="s">
        <v>3</v>
      </c>
      <c r="J255" s="164"/>
      <c r="K255" s="165">
        <v>16.4</v>
      </c>
      <c r="L255" s="166"/>
      <c r="M255" s="166"/>
      <c r="N255" s="165">
        <v>661</v>
      </c>
      <c r="O255" s="165"/>
      <c r="P255" s="165"/>
      <c r="Q255" s="167"/>
      <c r="R255" s="167"/>
      <c r="S255" s="168">
        <v>37.82</v>
      </c>
      <c r="T255" s="167">
        <v>1</v>
      </c>
      <c r="U255" s="167"/>
      <c r="V255" s="168">
        <v>37.82</v>
      </c>
      <c r="W255" s="169"/>
      <c r="X255" s="170">
        <v>37.8</v>
      </c>
      <c r="Y255" s="169"/>
      <c r="Z255" s="169"/>
      <c r="AA255" s="169"/>
      <c r="AB255" s="171"/>
      <c r="AC255" s="172"/>
      <c r="AD255" s="169">
        <v>10</v>
      </c>
      <c r="AE255" s="169">
        <v>14</v>
      </c>
      <c r="AF255" s="169">
        <v>38</v>
      </c>
      <c r="AG255" s="169" t="s">
        <v>196</v>
      </c>
      <c r="AH255" s="173">
        <v>5</v>
      </c>
      <c r="AI255" s="227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1"/>
      <c r="BE255" s="221"/>
      <c r="BF255" s="221"/>
      <c r="BG255" s="221"/>
      <c r="BH255" s="221"/>
      <c r="BI255" s="221"/>
      <c r="BJ255" s="221"/>
      <c r="BK255" s="221"/>
      <c r="BL255" s="221"/>
      <c r="BM255" s="221"/>
      <c r="BN255" s="221"/>
      <c r="BO255" s="221"/>
      <c r="BP255" s="221"/>
      <c r="BQ255" s="221"/>
      <c r="BR255" s="221">
        <f>X255</f>
        <v>37.8</v>
      </c>
      <c r="BS255" s="221">
        <f>X255</f>
        <v>37.8</v>
      </c>
      <c r="BT255" s="221"/>
      <c r="BU255" s="221"/>
      <c r="BV255" s="221"/>
      <c r="BW255" s="221"/>
      <c r="BX255" s="221"/>
      <c r="BY255" s="221">
        <f>X255</f>
        <v>37.8</v>
      </c>
      <c r="BZ255" s="221">
        <f>X255</f>
        <v>37.8</v>
      </c>
      <c r="CA255" s="221"/>
      <c r="CB255" s="221"/>
      <c r="CC255" s="221"/>
      <c r="CD255" s="221"/>
      <c r="CE255" s="221"/>
      <c r="CF255" s="221">
        <f>X255</f>
        <v>37.8</v>
      </c>
      <c r="CG255" s="221"/>
      <c r="CH255" s="221">
        <f>X255+AH255</f>
        <v>42.8</v>
      </c>
      <c r="CI255" s="221"/>
      <c r="CJ255" s="221"/>
      <c r="CK255" s="221"/>
      <c r="CL255" s="221"/>
      <c r="CM255" s="221"/>
      <c r="CN255" s="221"/>
      <c r="CO255" s="221"/>
      <c r="CP255" s="221"/>
      <c r="CQ255" s="221"/>
      <c r="CR255" s="221"/>
      <c r="CS255" s="221"/>
      <c r="CT255" s="221"/>
      <c r="CU255" s="221"/>
      <c r="CV255" s="221"/>
      <c r="CW255" s="221"/>
      <c r="CX255" s="221"/>
      <c r="CY255" s="221"/>
      <c r="CZ255" s="221"/>
      <c r="DA255" s="221"/>
      <c r="DB255" s="221"/>
      <c r="DC255" s="221"/>
      <c r="DD255" s="221">
        <f>X255</f>
        <v>37.8</v>
      </c>
      <c r="DE255" s="221"/>
      <c r="DF255" s="221"/>
      <c r="DG255" s="221"/>
      <c r="DH255" s="221"/>
      <c r="DI255" s="221"/>
      <c r="DJ255" s="221"/>
      <c r="DK255" s="221"/>
      <c r="DL255" s="221"/>
      <c r="DM255" s="221"/>
      <c r="DN255" s="221"/>
      <c r="DO255" s="221">
        <f>X255</f>
        <v>37.8</v>
      </c>
      <c r="DP255" s="221"/>
      <c r="DQ255" s="221"/>
      <c r="DR255" s="221"/>
      <c r="DS255" s="221"/>
      <c r="DT255" s="221"/>
      <c r="DU255" s="221"/>
      <c r="DV255" s="221"/>
      <c r="DW255" s="221"/>
      <c r="DX255" s="221"/>
      <c r="DY255" s="221"/>
      <c r="DZ255" s="221">
        <f>X255</f>
        <v>37.8</v>
      </c>
      <c r="EA255" s="221"/>
      <c r="EB255" s="221"/>
      <c r="EC255" s="221">
        <f>X255</f>
        <v>37.8</v>
      </c>
      <c r="ED255" s="221"/>
      <c r="EE255" s="221"/>
      <c r="EF255" s="221"/>
      <c r="EG255" s="221"/>
      <c r="EH255" s="221"/>
      <c r="EI255" s="221"/>
      <c r="EJ255" s="221"/>
      <c r="EK255" s="221"/>
      <c r="EL255" s="221"/>
      <c r="EM255" s="221"/>
      <c r="EN255" s="221"/>
      <c r="EO255" s="221">
        <f>X255</f>
        <v>37.8</v>
      </c>
      <c r="EP255" s="221"/>
      <c r="EQ255" s="221"/>
      <c r="ER255" s="221"/>
      <c r="ES255" s="221"/>
      <c r="ET255" s="221"/>
      <c r="EU255" s="221"/>
      <c r="EV255" s="221"/>
      <c r="EW255" s="221"/>
      <c r="EX255" s="221"/>
      <c r="EY255" s="221"/>
      <c r="EZ255" s="221"/>
      <c r="FA255" s="221"/>
      <c r="FB255" s="221"/>
      <c r="FC255" s="228"/>
    </row>
    <row r="256" spans="1:159" s="229" customFormat="1" ht="12.75" customHeight="1">
      <c r="A256" s="156">
        <v>244</v>
      </c>
      <c r="B256" s="157">
        <v>1</v>
      </c>
      <c r="C256" s="158" t="s">
        <v>177</v>
      </c>
      <c r="D256" s="226" t="s">
        <v>549</v>
      </c>
      <c r="E256" s="160">
        <v>1</v>
      </c>
      <c r="F256" s="160">
        <v>1</v>
      </c>
      <c r="G256" s="161">
        <v>1</v>
      </c>
      <c r="H256" s="162">
        <v>1</v>
      </c>
      <c r="I256" s="163" t="s">
        <v>3</v>
      </c>
      <c r="J256" s="164" t="s">
        <v>550</v>
      </c>
      <c r="K256" s="165">
        <v>24</v>
      </c>
      <c r="L256" s="166"/>
      <c r="M256" s="166"/>
      <c r="N256" s="165">
        <v>730</v>
      </c>
      <c r="O256" s="165"/>
      <c r="P256" s="165"/>
      <c r="Q256" s="167"/>
      <c r="R256" s="167"/>
      <c r="S256" s="168">
        <v>50.6</v>
      </c>
      <c r="T256" s="167"/>
      <c r="U256" s="167">
        <v>1.4</v>
      </c>
      <c r="V256" s="168">
        <v>70.84</v>
      </c>
      <c r="W256" s="169"/>
      <c r="X256" s="170">
        <v>70.8</v>
      </c>
      <c r="Y256" s="169"/>
      <c r="Z256" s="169"/>
      <c r="AA256" s="169"/>
      <c r="AB256" s="171"/>
      <c r="AC256" s="172"/>
      <c r="AD256" s="169">
        <v>1</v>
      </c>
      <c r="AE256" s="169">
        <v>5</v>
      </c>
      <c r="AF256" s="169">
        <v>53</v>
      </c>
      <c r="AG256" s="169" t="s">
        <v>543</v>
      </c>
      <c r="AH256" s="173">
        <v>3</v>
      </c>
      <c r="AI256" s="227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1"/>
      <c r="BE256" s="221"/>
      <c r="BF256" s="221"/>
      <c r="BG256" s="221"/>
      <c r="BH256" s="221"/>
      <c r="BI256" s="221"/>
      <c r="BJ256" s="221"/>
      <c r="BK256" s="221"/>
      <c r="BL256" s="221"/>
      <c r="BM256" s="221"/>
      <c r="BN256" s="221"/>
      <c r="BO256" s="221"/>
      <c r="BP256" s="221"/>
      <c r="BQ256" s="221">
        <f>X256+AH256</f>
        <v>73.8</v>
      </c>
      <c r="BR256" s="221"/>
      <c r="BS256" s="221"/>
      <c r="BT256" s="221"/>
      <c r="BU256" s="221"/>
      <c r="BV256" s="221"/>
      <c r="BW256" s="221"/>
      <c r="BX256" s="221"/>
      <c r="BY256" s="221"/>
      <c r="BZ256" s="221"/>
      <c r="CA256" s="221"/>
      <c r="CB256" s="221"/>
      <c r="CC256" s="221"/>
      <c r="CD256" s="221"/>
      <c r="CE256" s="221"/>
      <c r="CF256" s="221"/>
      <c r="CG256" s="221"/>
      <c r="CH256" s="221"/>
      <c r="CI256" s="221"/>
      <c r="CJ256" s="221"/>
      <c r="CK256" s="221"/>
      <c r="CL256" s="221"/>
      <c r="CM256" s="221"/>
      <c r="CN256" s="221"/>
      <c r="CO256" s="221"/>
      <c r="CP256" s="221"/>
      <c r="CQ256" s="221"/>
      <c r="CR256" s="221"/>
      <c r="CS256" s="221"/>
      <c r="CT256" s="221"/>
      <c r="CU256" s="221"/>
      <c r="CV256" s="221"/>
      <c r="CW256" s="221"/>
      <c r="CX256" s="221"/>
      <c r="CY256" s="221"/>
      <c r="CZ256" s="221"/>
      <c r="DA256" s="221"/>
      <c r="DB256" s="221"/>
      <c r="DC256" s="221"/>
      <c r="DD256" s="221"/>
      <c r="DE256" s="221"/>
      <c r="DF256" s="221"/>
      <c r="DG256" s="221"/>
      <c r="DH256" s="221"/>
      <c r="DI256" s="221"/>
      <c r="DJ256" s="221"/>
      <c r="DK256" s="221"/>
      <c r="DL256" s="221"/>
      <c r="DM256" s="221"/>
      <c r="DN256" s="221"/>
      <c r="DO256" s="221"/>
      <c r="DP256" s="221"/>
      <c r="DQ256" s="221"/>
      <c r="DR256" s="221"/>
      <c r="DS256" s="221"/>
      <c r="DT256" s="221"/>
      <c r="DU256" s="221"/>
      <c r="DV256" s="221"/>
      <c r="DW256" s="221"/>
      <c r="DX256" s="221"/>
      <c r="DY256" s="221"/>
      <c r="DZ256" s="221"/>
      <c r="EA256" s="221"/>
      <c r="EB256" s="221"/>
      <c r="EC256" s="221"/>
      <c r="ED256" s="221"/>
      <c r="EE256" s="221"/>
      <c r="EF256" s="221"/>
      <c r="EG256" s="221"/>
      <c r="EH256" s="221"/>
      <c r="EI256" s="221"/>
      <c r="EJ256" s="221"/>
      <c r="EK256" s="221"/>
      <c r="EL256" s="221"/>
      <c r="EM256" s="221"/>
      <c r="EN256" s="221"/>
      <c r="EO256" s="221"/>
      <c r="EP256" s="221"/>
      <c r="EQ256" s="221"/>
      <c r="ER256" s="221"/>
      <c r="ES256" s="221"/>
      <c r="ET256" s="221"/>
      <c r="EU256" s="221"/>
      <c r="EV256" s="221"/>
      <c r="EW256" s="221"/>
      <c r="EX256" s="221"/>
      <c r="EY256" s="221"/>
      <c r="EZ256" s="221"/>
      <c r="FA256" s="221"/>
      <c r="FB256" s="221"/>
      <c r="FC256" s="228"/>
    </row>
    <row r="257" spans="1:159" s="130" customFormat="1" ht="12.75" customHeight="1">
      <c r="A257" s="156">
        <v>245</v>
      </c>
      <c r="B257" s="157">
        <v>2</v>
      </c>
      <c r="C257" s="158" t="s">
        <v>175</v>
      </c>
      <c r="D257" s="159" t="s">
        <v>551</v>
      </c>
      <c r="E257" s="160">
        <v>1</v>
      </c>
      <c r="F257" s="160">
        <v>1</v>
      </c>
      <c r="G257" s="161">
        <v>0</v>
      </c>
      <c r="H257" s="162">
        <v>1</v>
      </c>
      <c r="I257" s="163" t="s">
        <v>3</v>
      </c>
      <c r="J257" s="164" t="s">
        <v>135</v>
      </c>
      <c r="K257" s="165">
        <v>18</v>
      </c>
      <c r="L257" s="166"/>
      <c r="M257" s="166"/>
      <c r="N257" s="165">
        <v>558</v>
      </c>
      <c r="O257" s="165"/>
      <c r="P257" s="165"/>
      <c r="Q257" s="167">
        <f>(CONCATENATE(segédtábla!S73))</f>
      </c>
      <c r="R257" s="167"/>
      <c r="S257" s="168">
        <f>SUM(segédtábla!U58)</f>
        <v>38.16</v>
      </c>
      <c r="T257" s="167" t="str">
        <f>(CONCATENATE(segédtábla!V58))</f>
        <v>1,1</v>
      </c>
      <c r="U257" s="167">
        <f>(CONCATENATE(segédtábla!W58))</f>
      </c>
      <c r="V257" s="168">
        <f>SUM(segédtábla!X58)</f>
        <v>41.976</v>
      </c>
      <c r="W257" s="169"/>
      <c r="X257" s="170">
        <f>SUM(segédtábla!Z58)</f>
        <v>41.976</v>
      </c>
      <c r="Y257" s="169"/>
      <c r="Z257" s="169"/>
      <c r="AA257" s="169"/>
      <c r="AB257" s="171"/>
      <c r="AC257" s="172"/>
      <c r="AD257" s="169">
        <v>1</v>
      </c>
      <c r="AE257" s="169">
        <v>4</v>
      </c>
      <c r="AF257" s="169">
        <v>40</v>
      </c>
      <c r="AG257" s="169" t="s">
        <v>543</v>
      </c>
      <c r="AH257" s="173">
        <v>3</v>
      </c>
      <c r="AI257" s="227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1"/>
      <c r="BE257" s="221"/>
      <c r="BF257" s="221"/>
      <c r="BG257" s="221"/>
      <c r="BH257" s="221"/>
      <c r="BI257" s="221"/>
      <c r="BJ257" s="221"/>
      <c r="BK257" s="221"/>
      <c r="BL257" s="221"/>
      <c r="BM257" s="221"/>
      <c r="BN257" s="221"/>
      <c r="BO257" s="221"/>
      <c r="BP257" s="221"/>
      <c r="BQ257" s="221">
        <f>X257+AH257</f>
        <v>44.976</v>
      </c>
      <c r="BR257" s="221"/>
      <c r="BS257" s="221"/>
      <c r="BT257" s="221"/>
      <c r="BU257" s="221"/>
      <c r="BV257" s="221"/>
      <c r="BW257" s="221"/>
      <c r="BX257" s="221"/>
      <c r="BY257" s="221"/>
      <c r="BZ257" s="221"/>
      <c r="CA257" s="221"/>
      <c r="CB257" s="221"/>
      <c r="CC257" s="221"/>
      <c r="CD257" s="221"/>
      <c r="CE257" s="221"/>
      <c r="CF257" s="221"/>
      <c r="CG257" s="221"/>
      <c r="CH257" s="221"/>
      <c r="CI257" s="221"/>
      <c r="CJ257" s="221"/>
      <c r="CK257" s="221"/>
      <c r="CL257" s="221"/>
      <c r="CM257" s="221"/>
      <c r="CN257" s="221"/>
      <c r="CO257" s="221"/>
      <c r="CP257" s="221"/>
      <c r="CQ257" s="221"/>
      <c r="CR257" s="221"/>
      <c r="CS257" s="221"/>
      <c r="CT257" s="221"/>
      <c r="CU257" s="221"/>
      <c r="CV257" s="221"/>
      <c r="CW257" s="221"/>
      <c r="CX257" s="221"/>
      <c r="CY257" s="221"/>
      <c r="CZ257" s="221"/>
      <c r="DA257" s="221"/>
      <c r="DB257" s="221"/>
      <c r="DC257" s="221"/>
      <c r="DD257" s="221"/>
      <c r="DE257" s="221"/>
      <c r="DF257" s="221"/>
      <c r="DG257" s="221"/>
      <c r="DH257" s="221"/>
      <c r="DI257" s="221"/>
      <c r="DJ257" s="221"/>
      <c r="DK257" s="221"/>
      <c r="DL257" s="221"/>
      <c r="DM257" s="221"/>
      <c r="DN257" s="221"/>
      <c r="DO257" s="221"/>
      <c r="DP257" s="221"/>
      <c r="DQ257" s="221"/>
      <c r="DR257" s="221"/>
      <c r="DS257" s="221"/>
      <c r="DT257" s="221"/>
      <c r="DU257" s="221"/>
      <c r="DV257" s="221"/>
      <c r="DW257" s="221"/>
      <c r="DX257" s="221"/>
      <c r="DY257" s="221"/>
      <c r="DZ257" s="221"/>
      <c r="EA257" s="221"/>
      <c r="EB257" s="221"/>
      <c r="EC257" s="221"/>
      <c r="ED257" s="221"/>
      <c r="EE257" s="221"/>
      <c r="EF257" s="221"/>
      <c r="EG257" s="221"/>
      <c r="EH257" s="221"/>
      <c r="EI257" s="221"/>
      <c r="EJ257" s="221"/>
      <c r="EK257" s="221"/>
      <c r="EL257" s="221"/>
      <c r="EM257" s="221"/>
      <c r="EN257" s="221"/>
      <c r="EO257" s="221"/>
      <c r="EP257" s="221"/>
      <c r="EQ257" s="221"/>
      <c r="ER257" s="221"/>
      <c r="ES257" s="221"/>
      <c r="ET257" s="221"/>
      <c r="EU257" s="221"/>
      <c r="EV257" s="221"/>
      <c r="EW257" s="221"/>
      <c r="EX257" s="221"/>
      <c r="EY257" s="221"/>
      <c r="EZ257" s="221"/>
      <c r="FA257" s="221"/>
      <c r="FB257" s="221"/>
      <c r="FC257" s="228"/>
    </row>
    <row r="258" spans="1:159" s="130" customFormat="1" ht="12.75" customHeight="1">
      <c r="A258" s="264">
        <v>246</v>
      </c>
      <c r="B258" s="265">
        <v>4</v>
      </c>
      <c r="C258" s="266" t="s">
        <v>64</v>
      </c>
      <c r="D258" s="267" t="s">
        <v>552</v>
      </c>
      <c r="E258" s="268">
        <v>1</v>
      </c>
      <c r="F258" s="268">
        <v>1</v>
      </c>
      <c r="G258" s="269">
        <v>1</v>
      </c>
      <c r="H258" s="270">
        <v>0</v>
      </c>
      <c r="I258" s="163" t="s">
        <v>3</v>
      </c>
      <c r="J258" s="164" t="s">
        <v>6</v>
      </c>
      <c r="K258" s="165">
        <v>38.9</v>
      </c>
      <c r="L258" s="166"/>
      <c r="M258" s="166"/>
      <c r="N258" s="165">
        <v>1350</v>
      </c>
      <c r="O258" s="165"/>
      <c r="P258" s="165"/>
      <c r="Q258" s="167"/>
      <c r="R258" s="167"/>
      <c r="S258" s="168">
        <v>85.35</v>
      </c>
      <c r="T258" s="167"/>
      <c r="U258" s="167">
        <v>1.3</v>
      </c>
      <c r="V258" s="168">
        <v>110.96</v>
      </c>
      <c r="W258" s="169"/>
      <c r="X258" s="170">
        <v>111</v>
      </c>
      <c r="Y258" s="169"/>
      <c r="Z258" s="169"/>
      <c r="AA258" s="169"/>
      <c r="AB258" s="171"/>
      <c r="AC258" s="172"/>
      <c r="AD258" s="169">
        <v>1</v>
      </c>
      <c r="AE258" s="169">
        <v>5</v>
      </c>
      <c r="AF258" s="169">
        <v>84</v>
      </c>
      <c r="AG258" s="169" t="s">
        <v>543</v>
      </c>
      <c r="AH258" s="271">
        <v>3</v>
      </c>
      <c r="AI258" s="272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>
        <f>X258+AH258</f>
        <v>114</v>
      </c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DI258" s="236"/>
      <c r="DJ258" s="236"/>
      <c r="DK258" s="236"/>
      <c r="DL258" s="236"/>
      <c r="DM258" s="236"/>
      <c r="DN258" s="236"/>
      <c r="DO258" s="236"/>
      <c r="DP258" s="236"/>
      <c r="DQ258" s="236"/>
      <c r="DR258" s="236"/>
      <c r="DS258" s="236"/>
      <c r="DT258" s="236"/>
      <c r="DU258" s="236"/>
      <c r="DV258" s="236"/>
      <c r="DW258" s="236"/>
      <c r="DX258" s="236"/>
      <c r="DY258" s="236"/>
      <c r="DZ258" s="236"/>
      <c r="EA258" s="236"/>
      <c r="EB258" s="236"/>
      <c r="EC258" s="236"/>
      <c r="ED258" s="236"/>
      <c r="EE258" s="236"/>
      <c r="EF258" s="236"/>
      <c r="EG258" s="236"/>
      <c r="EH258" s="236"/>
      <c r="EI258" s="236"/>
      <c r="EJ258" s="236"/>
      <c r="EK258" s="236"/>
      <c r="EL258" s="236"/>
      <c r="EM258" s="236"/>
      <c r="EN258" s="236"/>
      <c r="EO258" s="236"/>
      <c r="EP258" s="236"/>
      <c r="EQ258" s="236"/>
      <c r="ER258" s="236"/>
      <c r="ES258" s="236"/>
      <c r="ET258" s="236"/>
      <c r="EU258" s="236"/>
      <c r="EV258" s="236"/>
      <c r="EW258" s="236"/>
      <c r="EX258" s="236"/>
      <c r="EY258" s="236"/>
      <c r="EZ258" s="236"/>
      <c r="FA258" s="236"/>
      <c r="FB258" s="236"/>
      <c r="FC258" s="274"/>
    </row>
    <row r="259" spans="1:159" s="130" customFormat="1" ht="12.75" customHeight="1">
      <c r="A259" s="264">
        <v>247</v>
      </c>
      <c r="B259" s="265">
        <v>4</v>
      </c>
      <c r="C259" s="266" t="s">
        <v>238</v>
      </c>
      <c r="D259" s="267" t="s">
        <v>553</v>
      </c>
      <c r="E259" s="268">
        <v>1</v>
      </c>
      <c r="F259" s="268">
        <v>1</v>
      </c>
      <c r="G259" s="269">
        <v>1</v>
      </c>
      <c r="H259" s="270">
        <v>0</v>
      </c>
      <c r="I259" s="163" t="s">
        <v>3</v>
      </c>
      <c r="J259" s="164" t="s">
        <v>6</v>
      </c>
      <c r="K259" s="165">
        <v>49.03</v>
      </c>
      <c r="L259" s="166"/>
      <c r="M259" s="166"/>
      <c r="N259" s="165">
        <v>1503</v>
      </c>
      <c r="O259" s="165"/>
      <c r="P259" s="165"/>
      <c r="Q259" s="167"/>
      <c r="R259" s="167"/>
      <c r="S259" s="168">
        <v>103.61</v>
      </c>
      <c r="T259" s="167"/>
      <c r="U259" s="167">
        <v>1.4</v>
      </c>
      <c r="V259" s="168">
        <v>145.05</v>
      </c>
      <c r="W259" s="169"/>
      <c r="X259" s="170">
        <v>145</v>
      </c>
      <c r="Y259" s="169"/>
      <c r="Z259" s="169"/>
      <c r="AA259" s="169"/>
      <c r="AB259" s="171"/>
      <c r="AC259" s="172"/>
      <c r="AD259" s="169">
        <v>1</v>
      </c>
      <c r="AE259" s="169">
        <v>1</v>
      </c>
      <c r="AF259" s="169">
        <v>104</v>
      </c>
      <c r="AG259" s="169" t="s">
        <v>543</v>
      </c>
      <c r="AH259" s="271">
        <v>0</v>
      </c>
      <c r="AI259" s="272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>
        <f>X259</f>
        <v>145</v>
      </c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DI259" s="236"/>
      <c r="DJ259" s="236"/>
      <c r="DK259" s="236"/>
      <c r="DL259" s="236"/>
      <c r="DM259" s="236"/>
      <c r="DN259" s="236"/>
      <c r="DO259" s="236"/>
      <c r="DP259" s="236"/>
      <c r="DQ259" s="236"/>
      <c r="DR259" s="236"/>
      <c r="DS259" s="236"/>
      <c r="DT259" s="236"/>
      <c r="DU259" s="236"/>
      <c r="DV259" s="236"/>
      <c r="DW259" s="236"/>
      <c r="DX259" s="236"/>
      <c r="DY259" s="236"/>
      <c r="DZ259" s="236"/>
      <c r="EA259" s="236"/>
      <c r="EB259" s="236"/>
      <c r="EC259" s="236"/>
      <c r="ED259" s="236"/>
      <c r="EE259" s="236"/>
      <c r="EF259" s="236"/>
      <c r="EG259" s="236"/>
      <c r="EH259" s="236"/>
      <c r="EI259" s="236"/>
      <c r="EJ259" s="236"/>
      <c r="EK259" s="236"/>
      <c r="EL259" s="236"/>
      <c r="EM259" s="236"/>
      <c r="EN259" s="236"/>
      <c r="EO259" s="236"/>
      <c r="EP259" s="236"/>
      <c r="EQ259" s="236"/>
      <c r="ER259" s="236"/>
      <c r="ES259" s="236"/>
      <c r="ET259" s="236"/>
      <c r="EU259" s="236"/>
      <c r="EV259" s="236"/>
      <c r="EW259" s="236"/>
      <c r="EX259" s="236"/>
      <c r="EY259" s="236"/>
      <c r="EZ259" s="236"/>
      <c r="FA259" s="236"/>
      <c r="FB259" s="236"/>
      <c r="FC259" s="274"/>
    </row>
    <row r="260" spans="1:159" s="130" customFormat="1" ht="12.75" customHeight="1">
      <c r="A260" s="264">
        <v>248</v>
      </c>
      <c r="B260" s="265">
        <v>4</v>
      </c>
      <c r="C260" s="266" t="s">
        <v>273</v>
      </c>
      <c r="D260" s="267" t="s">
        <v>554</v>
      </c>
      <c r="E260" s="268">
        <v>1</v>
      </c>
      <c r="F260" s="268">
        <v>1</v>
      </c>
      <c r="G260" s="269">
        <v>1</v>
      </c>
      <c r="H260" s="270">
        <v>0</v>
      </c>
      <c r="I260" s="163" t="s">
        <v>3</v>
      </c>
      <c r="J260" s="164" t="s">
        <v>6</v>
      </c>
      <c r="K260" s="165">
        <v>71.8</v>
      </c>
      <c r="L260" s="166"/>
      <c r="M260" s="166"/>
      <c r="N260" s="165">
        <v>2276</v>
      </c>
      <c r="O260" s="165"/>
      <c r="P260" s="165"/>
      <c r="Q260" s="167"/>
      <c r="R260" s="167"/>
      <c r="S260" s="168">
        <v>153.22</v>
      </c>
      <c r="T260" s="167"/>
      <c r="U260" s="167">
        <v>1.4</v>
      </c>
      <c r="V260" s="168">
        <v>214.51</v>
      </c>
      <c r="W260" s="169"/>
      <c r="X260" s="170">
        <v>214.5</v>
      </c>
      <c r="Y260" s="169"/>
      <c r="Z260" s="169"/>
      <c r="AA260" s="169"/>
      <c r="AB260" s="171"/>
      <c r="AC260" s="172"/>
      <c r="AD260" s="169">
        <v>1</v>
      </c>
      <c r="AE260" s="169">
        <v>4</v>
      </c>
      <c r="AF260" s="169">
        <v>152</v>
      </c>
      <c r="AG260" s="169" t="s">
        <v>543</v>
      </c>
      <c r="AH260" s="271">
        <v>3</v>
      </c>
      <c r="AI260" s="272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>
        <f aca="true" t="shared" si="1" ref="BQ260:BQ275">X260+AH260</f>
        <v>217.5</v>
      </c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DI260" s="236"/>
      <c r="DJ260" s="236"/>
      <c r="DK260" s="236"/>
      <c r="DL260" s="236"/>
      <c r="DM260" s="236"/>
      <c r="DN260" s="236"/>
      <c r="DO260" s="236"/>
      <c r="DP260" s="236"/>
      <c r="DQ260" s="236"/>
      <c r="DR260" s="236"/>
      <c r="DS260" s="236"/>
      <c r="DT260" s="236"/>
      <c r="DU260" s="236"/>
      <c r="DV260" s="236"/>
      <c r="DW260" s="236"/>
      <c r="DX260" s="236"/>
      <c r="DY260" s="236"/>
      <c r="DZ260" s="236"/>
      <c r="EA260" s="236"/>
      <c r="EB260" s="236"/>
      <c r="EC260" s="236"/>
      <c r="ED260" s="236"/>
      <c r="EE260" s="236"/>
      <c r="EF260" s="236"/>
      <c r="EG260" s="236"/>
      <c r="EH260" s="236"/>
      <c r="EI260" s="236"/>
      <c r="EJ260" s="236"/>
      <c r="EK260" s="236"/>
      <c r="EL260" s="236"/>
      <c r="EM260" s="236"/>
      <c r="EN260" s="236"/>
      <c r="EO260" s="236"/>
      <c r="EP260" s="236"/>
      <c r="EQ260" s="236"/>
      <c r="ER260" s="236"/>
      <c r="ES260" s="236"/>
      <c r="ET260" s="236"/>
      <c r="EU260" s="236"/>
      <c r="EV260" s="236"/>
      <c r="EW260" s="236"/>
      <c r="EX260" s="236"/>
      <c r="EY260" s="236"/>
      <c r="EZ260" s="236"/>
      <c r="FA260" s="236"/>
      <c r="FB260" s="236"/>
      <c r="FC260" s="274"/>
    </row>
    <row r="261" spans="1:159" s="130" customFormat="1" ht="12.75" customHeight="1">
      <c r="A261" s="264">
        <v>249</v>
      </c>
      <c r="B261" s="265">
        <v>5</v>
      </c>
      <c r="C261" s="266" t="s">
        <v>197</v>
      </c>
      <c r="D261" s="267" t="s">
        <v>555</v>
      </c>
      <c r="E261" s="268">
        <v>1</v>
      </c>
      <c r="F261" s="268">
        <v>1</v>
      </c>
      <c r="G261" s="269">
        <v>1</v>
      </c>
      <c r="H261" s="270">
        <v>0</v>
      </c>
      <c r="I261" s="163" t="s">
        <v>3</v>
      </c>
      <c r="J261" s="164" t="s">
        <v>6</v>
      </c>
      <c r="K261" s="165">
        <v>48.4</v>
      </c>
      <c r="L261" s="166"/>
      <c r="M261" s="166"/>
      <c r="N261" s="165">
        <v>1490</v>
      </c>
      <c r="O261" s="165"/>
      <c r="P261" s="165"/>
      <c r="Q261" s="167"/>
      <c r="R261" s="167"/>
      <c r="S261" s="168">
        <v>102.4</v>
      </c>
      <c r="T261" s="167"/>
      <c r="U261" s="167">
        <v>1.4</v>
      </c>
      <c r="V261" s="168">
        <v>143.36</v>
      </c>
      <c r="W261" s="169"/>
      <c r="X261" s="170">
        <v>143.4</v>
      </c>
      <c r="Y261" s="169"/>
      <c r="Z261" s="169"/>
      <c r="AA261" s="169"/>
      <c r="AB261" s="171"/>
      <c r="AC261" s="172"/>
      <c r="AD261" s="169">
        <v>1</v>
      </c>
      <c r="AE261" s="169">
        <v>1</v>
      </c>
      <c r="AF261" s="169">
        <v>101</v>
      </c>
      <c r="AG261" s="169" t="s">
        <v>543</v>
      </c>
      <c r="AH261" s="271">
        <v>0</v>
      </c>
      <c r="AI261" s="272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>
        <f t="shared" si="1"/>
        <v>143.4</v>
      </c>
      <c r="BR261" s="236"/>
      <c r="BS261" s="236"/>
      <c r="BT261" s="236"/>
      <c r="BU261" s="236"/>
      <c r="BV261" s="236"/>
      <c r="BW261" s="236"/>
      <c r="BX261" s="236"/>
      <c r="BY261" s="236"/>
      <c r="BZ261" s="236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DI261" s="236"/>
      <c r="DJ261" s="236"/>
      <c r="DK261" s="236"/>
      <c r="DL261" s="236"/>
      <c r="DM261" s="236"/>
      <c r="DN261" s="236"/>
      <c r="DO261" s="236"/>
      <c r="DP261" s="236"/>
      <c r="DQ261" s="236"/>
      <c r="DR261" s="236"/>
      <c r="DS261" s="236"/>
      <c r="DT261" s="236"/>
      <c r="DU261" s="236"/>
      <c r="DV261" s="236"/>
      <c r="DW261" s="236"/>
      <c r="DX261" s="236"/>
      <c r="DY261" s="236"/>
      <c r="DZ261" s="236"/>
      <c r="EA261" s="236"/>
      <c r="EB261" s="236"/>
      <c r="EC261" s="236"/>
      <c r="ED261" s="236"/>
      <c r="EE261" s="236"/>
      <c r="EF261" s="236"/>
      <c r="EG261" s="236"/>
      <c r="EH261" s="236"/>
      <c r="EI261" s="236"/>
      <c r="EJ261" s="236"/>
      <c r="EK261" s="236"/>
      <c r="EL261" s="236"/>
      <c r="EM261" s="236"/>
      <c r="EN261" s="236"/>
      <c r="EO261" s="236"/>
      <c r="EP261" s="236"/>
      <c r="EQ261" s="236"/>
      <c r="ER261" s="236"/>
      <c r="ES261" s="236"/>
      <c r="ET261" s="236"/>
      <c r="EU261" s="236"/>
      <c r="EV261" s="236"/>
      <c r="EW261" s="236"/>
      <c r="EX261" s="236"/>
      <c r="EY261" s="236"/>
      <c r="EZ261" s="236"/>
      <c r="FA261" s="236"/>
      <c r="FB261" s="236"/>
      <c r="FC261" s="274"/>
    </row>
    <row r="262" spans="1:159" s="130" customFormat="1" ht="12.75" customHeight="1">
      <c r="A262" s="264">
        <v>250</v>
      </c>
      <c r="B262" s="265">
        <v>5</v>
      </c>
      <c r="C262" s="266" t="s">
        <v>163</v>
      </c>
      <c r="D262" s="267" t="s">
        <v>556</v>
      </c>
      <c r="E262" s="268">
        <v>1</v>
      </c>
      <c r="F262" s="268">
        <v>1</v>
      </c>
      <c r="G262" s="269">
        <v>1</v>
      </c>
      <c r="H262" s="270">
        <v>0</v>
      </c>
      <c r="I262" s="163" t="s">
        <v>3</v>
      </c>
      <c r="J262" s="164" t="s">
        <v>6</v>
      </c>
      <c r="K262" s="165">
        <v>49.2</v>
      </c>
      <c r="L262" s="166"/>
      <c r="M262" s="166"/>
      <c r="N262" s="165">
        <v>1640</v>
      </c>
      <c r="O262" s="165"/>
      <c r="P262" s="165"/>
      <c r="Q262" s="167"/>
      <c r="R262" s="167"/>
      <c r="S262" s="168">
        <v>106.6</v>
      </c>
      <c r="T262" s="167"/>
      <c r="U262" s="167">
        <v>1.4</v>
      </c>
      <c r="V262" s="168">
        <v>149.24</v>
      </c>
      <c r="W262" s="169"/>
      <c r="X262" s="170">
        <v>149.2</v>
      </c>
      <c r="Y262" s="169"/>
      <c r="Z262" s="169"/>
      <c r="AA262" s="169"/>
      <c r="AB262" s="171"/>
      <c r="AC262" s="172"/>
      <c r="AD262" s="169">
        <v>1</v>
      </c>
      <c r="AE262" s="169">
        <v>1</v>
      </c>
      <c r="AF262" s="169">
        <v>106</v>
      </c>
      <c r="AG262" s="169" t="s">
        <v>543</v>
      </c>
      <c r="AH262" s="271">
        <v>0</v>
      </c>
      <c r="AI262" s="272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>
        <f t="shared" si="1"/>
        <v>149.2</v>
      </c>
      <c r="BR262" s="236"/>
      <c r="BS262" s="236"/>
      <c r="BT262" s="236"/>
      <c r="BU262" s="236"/>
      <c r="BV262" s="236"/>
      <c r="BW262" s="236"/>
      <c r="BX262" s="236"/>
      <c r="BY262" s="236"/>
      <c r="BZ262" s="236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DI262" s="236"/>
      <c r="DJ262" s="236"/>
      <c r="DK262" s="236"/>
      <c r="DL262" s="236"/>
      <c r="DM262" s="236"/>
      <c r="DN262" s="236"/>
      <c r="DO262" s="236"/>
      <c r="DP262" s="236"/>
      <c r="DQ262" s="236"/>
      <c r="DR262" s="236"/>
      <c r="DS262" s="236"/>
      <c r="DT262" s="236"/>
      <c r="DU262" s="236"/>
      <c r="DV262" s="236"/>
      <c r="DW262" s="236"/>
      <c r="DX262" s="236"/>
      <c r="DY262" s="236"/>
      <c r="DZ262" s="236"/>
      <c r="EA262" s="236"/>
      <c r="EB262" s="236"/>
      <c r="EC262" s="236"/>
      <c r="ED262" s="236"/>
      <c r="EE262" s="236"/>
      <c r="EF262" s="236"/>
      <c r="EG262" s="236"/>
      <c r="EH262" s="236"/>
      <c r="EI262" s="236"/>
      <c r="EJ262" s="236"/>
      <c r="EK262" s="236"/>
      <c r="EL262" s="236"/>
      <c r="EM262" s="236"/>
      <c r="EN262" s="236"/>
      <c r="EO262" s="236"/>
      <c r="EP262" s="236"/>
      <c r="EQ262" s="236"/>
      <c r="ER262" s="236"/>
      <c r="ES262" s="236"/>
      <c r="ET262" s="236"/>
      <c r="EU262" s="236"/>
      <c r="EV262" s="236"/>
      <c r="EW262" s="236"/>
      <c r="EX262" s="236"/>
      <c r="EY262" s="236"/>
      <c r="EZ262" s="236"/>
      <c r="FA262" s="236"/>
      <c r="FB262" s="236"/>
      <c r="FC262" s="274"/>
    </row>
    <row r="263" spans="1:159" s="130" customFormat="1" ht="12.75" customHeight="1">
      <c r="A263" s="264">
        <v>251</v>
      </c>
      <c r="B263" s="265">
        <v>5</v>
      </c>
      <c r="C263" s="266" t="s">
        <v>173</v>
      </c>
      <c r="D263" s="267" t="s">
        <v>557</v>
      </c>
      <c r="E263" s="268">
        <v>1</v>
      </c>
      <c r="F263" s="268">
        <v>1</v>
      </c>
      <c r="G263" s="269">
        <v>1</v>
      </c>
      <c r="H263" s="270">
        <v>0</v>
      </c>
      <c r="I263" s="163" t="s">
        <v>3</v>
      </c>
      <c r="J263" s="164" t="s">
        <v>6</v>
      </c>
      <c r="K263" s="165">
        <v>51</v>
      </c>
      <c r="L263" s="166"/>
      <c r="M263" s="166"/>
      <c r="N263" s="165">
        <v>1590</v>
      </c>
      <c r="O263" s="165"/>
      <c r="P263" s="165"/>
      <c r="Q263" s="167"/>
      <c r="R263" s="167"/>
      <c r="S263" s="168">
        <v>108.3</v>
      </c>
      <c r="T263" s="167"/>
      <c r="U263" s="167">
        <v>1.4</v>
      </c>
      <c r="V263" s="168">
        <v>151.62</v>
      </c>
      <c r="W263" s="169"/>
      <c r="X263" s="170">
        <v>151.6</v>
      </c>
      <c r="Y263" s="169"/>
      <c r="Z263" s="169"/>
      <c r="AA263" s="169"/>
      <c r="AB263" s="171"/>
      <c r="AC263" s="172"/>
      <c r="AD263" s="169">
        <v>1</v>
      </c>
      <c r="AE263" s="169">
        <v>1</v>
      </c>
      <c r="AF263" s="169">
        <v>108</v>
      </c>
      <c r="AG263" s="169" t="s">
        <v>543</v>
      </c>
      <c r="AH263" s="271">
        <v>0</v>
      </c>
      <c r="AI263" s="272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36"/>
      <c r="BE263" s="236"/>
      <c r="BF263" s="236"/>
      <c r="BG263" s="236"/>
      <c r="BH263" s="236"/>
      <c r="BI263" s="236"/>
      <c r="BJ263" s="236"/>
      <c r="BK263" s="236"/>
      <c r="BL263" s="236"/>
      <c r="BM263" s="236"/>
      <c r="BN263" s="236"/>
      <c r="BO263" s="236"/>
      <c r="BP263" s="236"/>
      <c r="BQ263" s="236">
        <f t="shared" si="1"/>
        <v>151.6</v>
      </c>
      <c r="BR263" s="236"/>
      <c r="BS263" s="236"/>
      <c r="BT263" s="236"/>
      <c r="BU263" s="236"/>
      <c r="BV263" s="236"/>
      <c r="BW263" s="236"/>
      <c r="BX263" s="236"/>
      <c r="BY263" s="236"/>
      <c r="BZ263" s="236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DI263" s="236"/>
      <c r="DJ263" s="236"/>
      <c r="DK263" s="236"/>
      <c r="DL263" s="236"/>
      <c r="DM263" s="236"/>
      <c r="DN263" s="236"/>
      <c r="DO263" s="236"/>
      <c r="DP263" s="236"/>
      <c r="DQ263" s="236"/>
      <c r="DR263" s="236"/>
      <c r="DS263" s="236"/>
      <c r="DT263" s="236"/>
      <c r="DU263" s="236"/>
      <c r="DV263" s="236"/>
      <c r="DW263" s="236"/>
      <c r="DX263" s="236"/>
      <c r="DY263" s="236"/>
      <c r="DZ263" s="236"/>
      <c r="EA263" s="236"/>
      <c r="EB263" s="236"/>
      <c r="EC263" s="236"/>
      <c r="ED263" s="236"/>
      <c r="EE263" s="236"/>
      <c r="EF263" s="236"/>
      <c r="EG263" s="236"/>
      <c r="EH263" s="236"/>
      <c r="EI263" s="236"/>
      <c r="EJ263" s="236"/>
      <c r="EK263" s="236"/>
      <c r="EL263" s="236"/>
      <c r="EM263" s="236"/>
      <c r="EN263" s="236"/>
      <c r="EO263" s="236"/>
      <c r="EP263" s="236"/>
      <c r="EQ263" s="236"/>
      <c r="ER263" s="236"/>
      <c r="ES263" s="236"/>
      <c r="ET263" s="236"/>
      <c r="EU263" s="236"/>
      <c r="EV263" s="236"/>
      <c r="EW263" s="236"/>
      <c r="EX263" s="236"/>
      <c r="EY263" s="236"/>
      <c r="EZ263" s="236"/>
      <c r="FA263" s="236"/>
      <c r="FB263" s="236"/>
      <c r="FC263" s="274"/>
    </row>
    <row r="264" spans="1:159" s="130" customFormat="1" ht="12.75" customHeight="1">
      <c r="A264" s="264">
        <v>252</v>
      </c>
      <c r="B264" s="265">
        <v>5</v>
      </c>
      <c r="C264" s="266" t="s">
        <v>327</v>
      </c>
      <c r="D264" s="267" t="s">
        <v>558</v>
      </c>
      <c r="E264" s="268">
        <v>1</v>
      </c>
      <c r="F264" s="268">
        <v>1</v>
      </c>
      <c r="G264" s="269">
        <v>1</v>
      </c>
      <c r="H264" s="270">
        <v>0</v>
      </c>
      <c r="I264" s="163" t="s">
        <v>3</v>
      </c>
      <c r="J264" s="164" t="s">
        <v>6</v>
      </c>
      <c r="K264" s="165">
        <v>100</v>
      </c>
      <c r="L264" s="166"/>
      <c r="M264" s="166"/>
      <c r="N264" s="165">
        <v>2775</v>
      </c>
      <c r="O264" s="165"/>
      <c r="P264" s="165"/>
      <c r="Q264" s="167"/>
      <c r="R264" s="167"/>
      <c r="S264" s="168">
        <v>205.5</v>
      </c>
      <c r="T264" s="167"/>
      <c r="U264" s="167">
        <v>1.6</v>
      </c>
      <c r="V264" s="168">
        <v>328.8</v>
      </c>
      <c r="W264" s="169"/>
      <c r="X264" s="170">
        <v>328.8</v>
      </c>
      <c r="Y264" s="169"/>
      <c r="Z264" s="169"/>
      <c r="AA264" s="169"/>
      <c r="AB264" s="171"/>
      <c r="AC264" s="172"/>
      <c r="AD264" s="169">
        <v>1</v>
      </c>
      <c r="AE264" s="169">
        <v>3</v>
      </c>
      <c r="AF264" s="169">
        <v>205</v>
      </c>
      <c r="AG264" s="169" t="s">
        <v>543</v>
      </c>
      <c r="AH264" s="271">
        <v>0</v>
      </c>
      <c r="AI264" s="272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36"/>
      <c r="BE264" s="236"/>
      <c r="BF264" s="236"/>
      <c r="BG264" s="236"/>
      <c r="BH264" s="236"/>
      <c r="BI264" s="236"/>
      <c r="BJ264" s="236"/>
      <c r="BK264" s="236"/>
      <c r="BL264" s="236"/>
      <c r="BM264" s="236"/>
      <c r="BN264" s="236"/>
      <c r="BO264" s="236"/>
      <c r="BP264" s="236"/>
      <c r="BQ264" s="236">
        <f t="shared" si="1"/>
        <v>328.8</v>
      </c>
      <c r="BR264" s="236"/>
      <c r="BS264" s="236"/>
      <c r="BT264" s="236"/>
      <c r="BU264" s="236"/>
      <c r="BV264" s="236"/>
      <c r="BW264" s="236"/>
      <c r="BX264" s="236"/>
      <c r="BY264" s="236"/>
      <c r="BZ264" s="236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DI264" s="236"/>
      <c r="DJ264" s="236"/>
      <c r="DK264" s="236"/>
      <c r="DL264" s="236"/>
      <c r="DM264" s="236"/>
      <c r="DN264" s="236"/>
      <c r="DO264" s="236"/>
      <c r="DP264" s="236"/>
      <c r="DQ264" s="236"/>
      <c r="DR264" s="236"/>
      <c r="DS264" s="236"/>
      <c r="DT264" s="236"/>
      <c r="DU264" s="236"/>
      <c r="DV264" s="236"/>
      <c r="DW264" s="236"/>
      <c r="DX264" s="236"/>
      <c r="DY264" s="236"/>
      <c r="DZ264" s="236"/>
      <c r="EA264" s="236"/>
      <c r="EB264" s="236"/>
      <c r="EC264" s="236"/>
      <c r="ED264" s="236"/>
      <c r="EE264" s="236"/>
      <c r="EF264" s="236"/>
      <c r="EG264" s="236"/>
      <c r="EH264" s="236"/>
      <c r="EI264" s="236"/>
      <c r="EJ264" s="236"/>
      <c r="EK264" s="236"/>
      <c r="EL264" s="236"/>
      <c r="EM264" s="236"/>
      <c r="EN264" s="236"/>
      <c r="EO264" s="236"/>
      <c r="EP264" s="236"/>
      <c r="EQ264" s="236"/>
      <c r="ER264" s="236"/>
      <c r="ES264" s="236"/>
      <c r="ET264" s="236"/>
      <c r="EU264" s="236"/>
      <c r="EV264" s="236"/>
      <c r="EW264" s="236"/>
      <c r="EX264" s="236"/>
      <c r="EY264" s="236"/>
      <c r="EZ264" s="236"/>
      <c r="FA264" s="236"/>
      <c r="FB264" s="236"/>
      <c r="FC264" s="274"/>
    </row>
    <row r="265" spans="1:159" s="130" customFormat="1" ht="12.75" customHeight="1">
      <c r="A265" s="264">
        <v>253</v>
      </c>
      <c r="B265" s="265">
        <v>6</v>
      </c>
      <c r="C265" s="266" t="s">
        <v>64</v>
      </c>
      <c r="D265" s="267" t="s">
        <v>559</v>
      </c>
      <c r="E265" s="268">
        <v>1</v>
      </c>
      <c r="F265" s="268">
        <v>1</v>
      </c>
      <c r="G265" s="269">
        <v>1</v>
      </c>
      <c r="H265" s="270">
        <v>0</v>
      </c>
      <c r="I265" s="163" t="s">
        <v>3</v>
      </c>
      <c r="J265" s="164" t="s">
        <v>6</v>
      </c>
      <c r="K265" s="165">
        <v>51</v>
      </c>
      <c r="L265" s="166"/>
      <c r="M265" s="166"/>
      <c r="N265" s="165">
        <v>1170</v>
      </c>
      <c r="O265" s="165"/>
      <c r="P265" s="165"/>
      <c r="Q265" s="167"/>
      <c r="R265" s="167"/>
      <c r="S265" s="168">
        <v>99.9</v>
      </c>
      <c r="T265" s="167"/>
      <c r="U265" s="167">
        <v>1.4</v>
      </c>
      <c r="V265" s="168">
        <v>139.86</v>
      </c>
      <c r="W265" s="169"/>
      <c r="X265" s="170">
        <v>139.9</v>
      </c>
      <c r="Y265" s="169"/>
      <c r="Z265" s="169"/>
      <c r="AA265" s="169"/>
      <c r="AB265" s="171"/>
      <c r="AC265" s="172"/>
      <c r="AD265" s="169">
        <v>1</v>
      </c>
      <c r="AE265" s="169">
        <v>1</v>
      </c>
      <c r="AF265" s="169">
        <v>100</v>
      </c>
      <c r="AG265" s="169" t="s">
        <v>543</v>
      </c>
      <c r="AH265" s="271">
        <v>0</v>
      </c>
      <c r="AI265" s="272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36"/>
      <c r="BE265" s="236"/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>
        <f t="shared" si="1"/>
        <v>139.9</v>
      </c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DI265" s="236"/>
      <c r="DJ265" s="236"/>
      <c r="DK265" s="236"/>
      <c r="DL265" s="236"/>
      <c r="DM265" s="236"/>
      <c r="DN265" s="236"/>
      <c r="DO265" s="236"/>
      <c r="DP265" s="236"/>
      <c r="DQ265" s="236"/>
      <c r="DR265" s="236"/>
      <c r="DS265" s="236"/>
      <c r="DT265" s="236"/>
      <c r="DU265" s="236"/>
      <c r="DV265" s="236"/>
      <c r="DW265" s="236"/>
      <c r="DX265" s="236"/>
      <c r="DY265" s="236"/>
      <c r="DZ265" s="236"/>
      <c r="EA265" s="236"/>
      <c r="EB265" s="236"/>
      <c r="EC265" s="236"/>
      <c r="ED265" s="236"/>
      <c r="EE265" s="236"/>
      <c r="EF265" s="236"/>
      <c r="EG265" s="236"/>
      <c r="EH265" s="236"/>
      <c r="EI265" s="236"/>
      <c r="EJ265" s="236"/>
      <c r="EK265" s="236"/>
      <c r="EL265" s="236"/>
      <c r="EM265" s="236"/>
      <c r="EN265" s="236"/>
      <c r="EO265" s="236"/>
      <c r="EP265" s="236"/>
      <c r="EQ265" s="236"/>
      <c r="ER265" s="236"/>
      <c r="ES265" s="236"/>
      <c r="ET265" s="236"/>
      <c r="EU265" s="236"/>
      <c r="EV265" s="236"/>
      <c r="EW265" s="236"/>
      <c r="EX265" s="236"/>
      <c r="EY265" s="236"/>
      <c r="EZ265" s="236"/>
      <c r="FA265" s="236"/>
      <c r="FB265" s="236"/>
      <c r="FC265" s="274"/>
    </row>
    <row r="266" spans="1:159" s="130" customFormat="1" ht="12.75" customHeight="1">
      <c r="A266" s="264">
        <v>254</v>
      </c>
      <c r="B266" s="265">
        <v>6</v>
      </c>
      <c r="C266" s="266" t="s">
        <v>160</v>
      </c>
      <c r="D266" s="267" t="s">
        <v>560</v>
      </c>
      <c r="E266" s="268">
        <v>1</v>
      </c>
      <c r="F266" s="268">
        <v>1</v>
      </c>
      <c r="G266" s="269">
        <v>1</v>
      </c>
      <c r="H266" s="270">
        <v>0</v>
      </c>
      <c r="I266" s="163" t="s">
        <v>3</v>
      </c>
      <c r="J266" s="164" t="s">
        <v>6</v>
      </c>
      <c r="K266" s="165">
        <v>38.76</v>
      </c>
      <c r="L266" s="166"/>
      <c r="M266" s="166"/>
      <c r="N266" s="165">
        <v>1496</v>
      </c>
      <c r="O266" s="165"/>
      <c r="P266" s="165"/>
      <c r="Q266" s="167"/>
      <c r="R266" s="167"/>
      <c r="S266" s="168">
        <v>88.6</v>
      </c>
      <c r="T266" s="167"/>
      <c r="U266" s="167">
        <v>1.3</v>
      </c>
      <c r="V266" s="168">
        <v>114.48</v>
      </c>
      <c r="W266" s="169"/>
      <c r="X266" s="170">
        <v>114.5</v>
      </c>
      <c r="Y266" s="169"/>
      <c r="Z266" s="169"/>
      <c r="AA266" s="169"/>
      <c r="AB266" s="171"/>
      <c r="AC266" s="172"/>
      <c r="AD266" s="169">
        <v>1</v>
      </c>
      <c r="AE266" s="169">
        <v>1</v>
      </c>
      <c r="AF266" s="169">
        <v>88</v>
      </c>
      <c r="AG266" s="169" t="s">
        <v>543</v>
      </c>
      <c r="AH266" s="271">
        <v>0</v>
      </c>
      <c r="AI266" s="272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36"/>
      <c r="BE266" s="236"/>
      <c r="BF266" s="236"/>
      <c r="BG266" s="236"/>
      <c r="BH266" s="236"/>
      <c r="BI266" s="236"/>
      <c r="BJ266" s="236"/>
      <c r="BK266" s="236"/>
      <c r="BL266" s="236"/>
      <c r="BM266" s="236"/>
      <c r="BN266" s="236"/>
      <c r="BO266" s="236"/>
      <c r="BP266" s="236"/>
      <c r="BQ266" s="236">
        <f t="shared" si="1"/>
        <v>114.5</v>
      </c>
      <c r="BR266" s="236"/>
      <c r="BS266" s="236"/>
      <c r="BT266" s="236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DI266" s="236"/>
      <c r="DJ266" s="236"/>
      <c r="DK266" s="236"/>
      <c r="DL266" s="236"/>
      <c r="DM266" s="236"/>
      <c r="DN266" s="236"/>
      <c r="DO266" s="236"/>
      <c r="DP266" s="236"/>
      <c r="DQ266" s="236"/>
      <c r="DR266" s="236"/>
      <c r="DS266" s="236"/>
      <c r="DT266" s="236"/>
      <c r="DU266" s="236"/>
      <c r="DV266" s="236"/>
      <c r="DW266" s="236"/>
      <c r="DX266" s="236"/>
      <c r="DY266" s="236"/>
      <c r="DZ266" s="236"/>
      <c r="EA266" s="236"/>
      <c r="EB266" s="236"/>
      <c r="EC266" s="236"/>
      <c r="ED266" s="236"/>
      <c r="EE266" s="236"/>
      <c r="EF266" s="236"/>
      <c r="EG266" s="236"/>
      <c r="EH266" s="236"/>
      <c r="EI266" s="236"/>
      <c r="EJ266" s="236"/>
      <c r="EK266" s="236"/>
      <c r="EL266" s="236"/>
      <c r="EM266" s="236"/>
      <c r="EN266" s="236"/>
      <c r="EO266" s="236"/>
      <c r="EP266" s="236"/>
      <c r="EQ266" s="236"/>
      <c r="ER266" s="236"/>
      <c r="ES266" s="236"/>
      <c r="ET266" s="236"/>
      <c r="EU266" s="236"/>
      <c r="EV266" s="236"/>
      <c r="EW266" s="236"/>
      <c r="EX266" s="236"/>
      <c r="EY266" s="236"/>
      <c r="EZ266" s="236"/>
      <c r="FA266" s="236"/>
      <c r="FB266" s="236"/>
      <c r="FC266" s="274"/>
    </row>
    <row r="267" spans="1:159" s="130" customFormat="1" ht="12.75" customHeight="1">
      <c r="A267" s="264">
        <v>255</v>
      </c>
      <c r="B267" s="265">
        <v>6</v>
      </c>
      <c r="C267" s="266" t="s">
        <v>321</v>
      </c>
      <c r="D267" s="267" t="s">
        <v>561</v>
      </c>
      <c r="E267" s="268">
        <v>1</v>
      </c>
      <c r="F267" s="268">
        <v>1</v>
      </c>
      <c r="G267" s="269">
        <v>0</v>
      </c>
      <c r="H267" s="270">
        <v>0</v>
      </c>
      <c r="I267" s="163" t="s">
        <v>3</v>
      </c>
      <c r="J267" s="164"/>
      <c r="K267" s="165">
        <v>46.27</v>
      </c>
      <c r="L267" s="166"/>
      <c r="M267" s="166"/>
      <c r="N267" s="165">
        <v>1856</v>
      </c>
      <c r="O267" s="165"/>
      <c r="P267" s="165"/>
      <c r="Q267" s="167"/>
      <c r="R267" s="167"/>
      <c r="S267" s="168">
        <v>106.53</v>
      </c>
      <c r="T267" s="167">
        <v>1</v>
      </c>
      <c r="U267" s="167"/>
      <c r="V267" s="168">
        <v>106.53</v>
      </c>
      <c r="W267" s="169"/>
      <c r="X267" s="170">
        <v>106.5</v>
      </c>
      <c r="Y267" s="169"/>
      <c r="Z267" s="169"/>
      <c r="AA267" s="169"/>
      <c r="AB267" s="171"/>
      <c r="AC267" s="172"/>
      <c r="AD267" s="169">
        <v>1</v>
      </c>
      <c r="AE267" s="169">
        <v>5</v>
      </c>
      <c r="AF267" s="169">
        <v>106</v>
      </c>
      <c r="AG267" s="169" t="s">
        <v>543</v>
      </c>
      <c r="AH267" s="271">
        <v>3</v>
      </c>
      <c r="AI267" s="272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36"/>
      <c r="BE267" s="236"/>
      <c r="BF267" s="236"/>
      <c r="BG267" s="236"/>
      <c r="BH267" s="236"/>
      <c r="BI267" s="236"/>
      <c r="BJ267" s="236"/>
      <c r="BK267" s="236"/>
      <c r="BL267" s="236"/>
      <c r="BM267" s="236"/>
      <c r="BN267" s="236"/>
      <c r="BO267" s="236"/>
      <c r="BP267" s="236"/>
      <c r="BQ267" s="236">
        <f t="shared" si="1"/>
        <v>109.5</v>
      </c>
      <c r="BR267" s="236"/>
      <c r="BS267" s="236"/>
      <c r="BT267" s="236"/>
      <c r="BU267" s="236"/>
      <c r="BV267" s="236"/>
      <c r="BW267" s="236"/>
      <c r="BX267" s="236"/>
      <c r="BY267" s="236"/>
      <c r="BZ267" s="236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DI267" s="236"/>
      <c r="DJ267" s="236"/>
      <c r="DK267" s="236"/>
      <c r="DL267" s="236"/>
      <c r="DM267" s="236"/>
      <c r="DN267" s="236"/>
      <c r="DO267" s="236"/>
      <c r="DP267" s="236"/>
      <c r="DQ267" s="236"/>
      <c r="DR267" s="236"/>
      <c r="DS267" s="236"/>
      <c r="DT267" s="236"/>
      <c r="DU267" s="236"/>
      <c r="DV267" s="236"/>
      <c r="DW267" s="236"/>
      <c r="DX267" s="236"/>
      <c r="DY267" s="236"/>
      <c r="DZ267" s="236"/>
      <c r="EA267" s="236"/>
      <c r="EB267" s="236"/>
      <c r="EC267" s="236"/>
      <c r="ED267" s="236"/>
      <c r="EE267" s="236"/>
      <c r="EF267" s="236"/>
      <c r="EG267" s="236"/>
      <c r="EH267" s="236"/>
      <c r="EI267" s="236"/>
      <c r="EJ267" s="236"/>
      <c r="EK267" s="236"/>
      <c r="EL267" s="236"/>
      <c r="EM267" s="236"/>
      <c r="EN267" s="236"/>
      <c r="EO267" s="236"/>
      <c r="EP267" s="236"/>
      <c r="EQ267" s="236"/>
      <c r="ER267" s="236"/>
      <c r="ES267" s="236"/>
      <c r="ET267" s="236"/>
      <c r="EU267" s="236"/>
      <c r="EV267" s="236"/>
      <c r="EW267" s="236"/>
      <c r="EX267" s="236"/>
      <c r="EY267" s="236"/>
      <c r="EZ267" s="236"/>
      <c r="FA267" s="236"/>
      <c r="FB267" s="236"/>
      <c r="FC267" s="274"/>
    </row>
    <row r="268" spans="1:159" s="130" customFormat="1" ht="12.75" customHeight="1">
      <c r="A268" s="264">
        <v>256</v>
      </c>
      <c r="B268" s="265">
        <v>6</v>
      </c>
      <c r="C268" s="266" t="s">
        <v>349</v>
      </c>
      <c r="D268" s="267" t="s">
        <v>562</v>
      </c>
      <c r="E268" s="268">
        <v>1</v>
      </c>
      <c r="F268" s="268">
        <v>1</v>
      </c>
      <c r="G268" s="269">
        <v>1</v>
      </c>
      <c r="H268" s="270">
        <v>0</v>
      </c>
      <c r="I268" s="163" t="s">
        <v>3</v>
      </c>
      <c r="J268" s="164" t="s">
        <v>6</v>
      </c>
      <c r="K268" s="165">
        <v>29.2</v>
      </c>
      <c r="L268" s="166"/>
      <c r="M268" s="166"/>
      <c r="N268" s="165">
        <v>1470</v>
      </c>
      <c r="O268" s="165"/>
      <c r="P268" s="165"/>
      <c r="Q268" s="167"/>
      <c r="R268" s="167"/>
      <c r="S268" s="168">
        <v>73.2</v>
      </c>
      <c r="T268" s="167"/>
      <c r="U268" s="167">
        <v>1.3</v>
      </c>
      <c r="V268" s="168">
        <v>95.16</v>
      </c>
      <c r="W268" s="169"/>
      <c r="X268" s="170">
        <v>95.2</v>
      </c>
      <c r="Y268" s="169"/>
      <c r="Z268" s="169"/>
      <c r="AA268" s="169"/>
      <c r="AB268" s="171"/>
      <c r="AC268" s="172"/>
      <c r="AD268" s="169">
        <v>1</v>
      </c>
      <c r="AE268" s="169">
        <v>1</v>
      </c>
      <c r="AF268" s="169">
        <v>73</v>
      </c>
      <c r="AG268" s="169" t="s">
        <v>543</v>
      </c>
      <c r="AH268" s="271">
        <v>0</v>
      </c>
      <c r="AI268" s="272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6"/>
      <c r="BN268" s="236"/>
      <c r="BO268" s="236"/>
      <c r="BP268" s="236"/>
      <c r="BQ268" s="236">
        <f t="shared" si="1"/>
        <v>95.2</v>
      </c>
      <c r="BR268" s="236"/>
      <c r="BS268" s="236"/>
      <c r="BT268" s="236"/>
      <c r="BU268" s="236"/>
      <c r="BV268" s="236"/>
      <c r="BW268" s="236"/>
      <c r="BX268" s="236"/>
      <c r="BY268" s="236"/>
      <c r="BZ268" s="236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DI268" s="236"/>
      <c r="DJ268" s="236"/>
      <c r="DK268" s="236"/>
      <c r="DL268" s="236"/>
      <c r="DM268" s="236"/>
      <c r="DN268" s="236"/>
      <c r="DO268" s="236"/>
      <c r="DP268" s="236"/>
      <c r="DQ268" s="236"/>
      <c r="DR268" s="236"/>
      <c r="DS268" s="236"/>
      <c r="DT268" s="236"/>
      <c r="DU268" s="236"/>
      <c r="DV268" s="236"/>
      <c r="DW268" s="236"/>
      <c r="DX268" s="236"/>
      <c r="DY268" s="236"/>
      <c r="DZ268" s="236"/>
      <c r="EA268" s="236"/>
      <c r="EB268" s="236"/>
      <c r="EC268" s="236"/>
      <c r="ED268" s="236"/>
      <c r="EE268" s="236"/>
      <c r="EF268" s="236"/>
      <c r="EG268" s="236"/>
      <c r="EH268" s="236"/>
      <c r="EI268" s="236"/>
      <c r="EJ268" s="236"/>
      <c r="EK268" s="236"/>
      <c r="EL268" s="236"/>
      <c r="EM268" s="236"/>
      <c r="EN268" s="236"/>
      <c r="EO268" s="236"/>
      <c r="EP268" s="236"/>
      <c r="EQ268" s="236"/>
      <c r="ER268" s="236"/>
      <c r="ES268" s="236"/>
      <c r="ET268" s="236"/>
      <c r="EU268" s="236"/>
      <c r="EV268" s="236"/>
      <c r="EW268" s="236"/>
      <c r="EX268" s="236"/>
      <c r="EY268" s="236"/>
      <c r="EZ268" s="236"/>
      <c r="FA268" s="236"/>
      <c r="FB268" s="236"/>
      <c r="FC268" s="274"/>
    </row>
    <row r="269" spans="1:159" s="130" customFormat="1" ht="12.75" customHeight="1">
      <c r="A269" s="264">
        <v>257</v>
      </c>
      <c r="B269" s="265">
        <v>7</v>
      </c>
      <c r="C269" s="266" t="s">
        <v>238</v>
      </c>
      <c r="D269" s="267" t="s">
        <v>563</v>
      </c>
      <c r="E269" s="268">
        <v>1</v>
      </c>
      <c r="F269" s="268">
        <v>1</v>
      </c>
      <c r="G269" s="269">
        <v>1</v>
      </c>
      <c r="H269" s="270">
        <v>0</v>
      </c>
      <c r="I269" s="163" t="s">
        <v>3</v>
      </c>
      <c r="J269" s="164" t="s">
        <v>6</v>
      </c>
      <c r="K269" s="165">
        <v>34.4</v>
      </c>
      <c r="L269" s="166"/>
      <c r="M269" s="166"/>
      <c r="N269" s="165">
        <v>1531</v>
      </c>
      <c r="O269" s="165"/>
      <c r="P269" s="165"/>
      <c r="Q269" s="167"/>
      <c r="R269" s="167"/>
      <c r="S269" s="168">
        <v>82.22</v>
      </c>
      <c r="T269" s="167"/>
      <c r="U269" s="167">
        <v>1.3</v>
      </c>
      <c r="V269" s="168">
        <v>106.89</v>
      </c>
      <c r="W269" s="169"/>
      <c r="X269" s="170">
        <v>106.9</v>
      </c>
      <c r="Y269" s="169"/>
      <c r="Z269" s="169"/>
      <c r="AA269" s="169"/>
      <c r="AB269" s="171"/>
      <c r="AC269" s="172"/>
      <c r="AD269" s="169">
        <v>1</v>
      </c>
      <c r="AE269" s="169">
        <v>1</v>
      </c>
      <c r="AF269" s="169">
        <v>81</v>
      </c>
      <c r="AG269" s="169" t="s">
        <v>543</v>
      </c>
      <c r="AH269" s="271">
        <v>0</v>
      </c>
      <c r="AI269" s="272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36"/>
      <c r="BE269" s="236"/>
      <c r="BF269" s="236"/>
      <c r="BG269" s="236"/>
      <c r="BH269" s="236"/>
      <c r="BI269" s="236"/>
      <c r="BJ269" s="236"/>
      <c r="BK269" s="236"/>
      <c r="BL269" s="236"/>
      <c r="BM269" s="236"/>
      <c r="BN269" s="236"/>
      <c r="BO269" s="236"/>
      <c r="BP269" s="236"/>
      <c r="BQ269" s="236">
        <f t="shared" si="1"/>
        <v>106.9</v>
      </c>
      <c r="BR269" s="236"/>
      <c r="BS269" s="236"/>
      <c r="BT269" s="236"/>
      <c r="BU269" s="236"/>
      <c r="BV269" s="236"/>
      <c r="BW269" s="236"/>
      <c r="BX269" s="236"/>
      <c r="BY269" s="236"/>
      <c r="BZ269" s="236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DI269" s="236"/>
      <c r="DJ269" s="236"/>
      <c r="DK269" s="236"/>
      <c r="DL269" s="236"/>
      <c r="DM269" s="236"/>
      <c r="DN269" s="236"/>
      <c r="DO269" s="236"/>
      <c r="DP269" s="236"/>
      <c r="DQ269" s="236"/>
      <c r="DR269" s="236"/>
      <c r="DS269" s="236"/>
      <c r="DT269" s="236"/>
      <c r="DU269" s="236"/>
      <c r="DV269" s="236"/>
      <c r="DW269" s="236"/>
      <c r="DX269" s="236"/>
      <c r="DY269" s="236"/>
      <c r="DZ269" s="236"/>
      <c r="EA269" s="236"/>
      <c r="EB269" s="236"/>
      <c r="EC269" s="236"/>
      <c r="ED269" s="236"/>
      <c r="EE269" s="236"/>
      <c r="EF269" s="236"/>
      <c r="EG269" s="236"/>
      <c r="EH269" s="236"/>
      <c r="EI269" s="236"/>
      <c r="EJ269" s="236"/>
      <c r="EK269" s="236"/>
      <c r="EL269" s="236"/>
      <c r="EM269" s="236"/>
      <c r="EN269" s="236"/>
      <c r="EO269" s="236"/>
      <c r="EP269" s="236"/>
      <c r="EQ269" s="236"/>
      <c r="ER269" s="236"/>
      <c r="ES269" s="236"/>
      <c r="ET269" s="236"/>
      <c r="EU269" s="236"/>
      <c r="EV269" s="236"/>
      <c r="EW269" s="236"/>
      <c r="EX269" s="236"/>
      <c r="EY269" s="236"/>
      <c r="EZ269" s="236"/>
      <c r="FA269" s="236"/>
      <c r="FB269" s="236"/>
      <c r="FC269" s="274"/>
    </row>
    <row r="270" spans="1:159" s="130" customFormat="1" ht="12.75" customHeight="1">
      <c r="A270" s="264">
        <v>258</v>
      </c>
      <c r="B270" s="265">
        <v>7</v>
      </c>
      <c r="C270" s="266" t="s">
        <v>177</v>
      </c>
      <c r="D270" s="267" t="s">
        <v>564</v>
      </c>
      <c r="E270" s="268">
        <v>1</v>
      </c>
      <c r="F270" s="268">
        <v>1</v>
      </c>
      <c r="G270" s="269">
        <v>1</v>
      </c>
      <c r="H270" s="270">
        <v>0</v>
      </c>
      <c r="I270" s="163" t="s">
        <v>3</v>
      </c>
      <c r="J270" s="164" t="s">
        <v>6</v>
      </c>
      <c r="K270" s="165">
        <v>32.3</v>
      </c>
      <c r="L270" s="166"/>
      <c r="M270" s="166"/>
      <c r="N270" s="165">
        <v>910</v>
      </c>
      <c r="O270" s="165"/>
      <c r="P270" s="165"/>
      <c r="Q270" s="167"/>
      <c r="R270" s="167"/>
      <c r="S270" s="168">
        <v>66.65</v>
      </c>
      <c r="T270" s="167"/>
      <c r="U270" s="167">
        <v>1.3</v>
      </c>
      <c r="V270" s="168">
        <v>86.65</v>
      </c>
      <c r="W270" s="169"/>
      <c r="X270" s="170">
        <v>86.6</v>
      </c>
      <c r="Y270" s="169"/>
      <c r="Z270" s="169"/>
      <c r="AA270" s="169"/>
      <c r="AB270" s="171"/>
      <c r="AC270" s="172"/>
      <c r="AD270" s="169">
        <v>1</v>
      </c>
      <c r="AE270" s="169">
        <v>1</v>
      </c>
      <c r="AF270" s="169">
        <v>66</v>
      </c>
      <c r="AG270" s="169" t="s">
        <v>543</v>
      </c>
      <c r="AH270" s="271">
        <v>0</v>
      </c>
      <c r="AI270" s="272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>
        <f t="shared" si="1"/>
        <v>86.6</v>
      </c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  <c r="EC270" s="236"/>
      <c r="ED270" s="236"/>
      <c r="EE270" s="236"/>
      <c r="EF270" s="236"/>
      <c r="EG270" s="236"/>
      <c r="EH270" s="236"/>
      <c r="EI270" s="236"/>
      <c r="EJ270" s="236"/>
      <c r="EK270" s="236"/>
      <c r="EL270" s="236"/>
      <c r="EM270" s="236"/>
      <c r="EN270" s="236"/>
      <c r="EO270" s="236"/>
      <c r="EP270" s="236"/>
      <c r="EQ270" s="236"/>
      <c r="ER270" s="236"/>
      <c r="ES270" s="236"/>
      <c r="ET270" s="236"/>
      <c r="EU270" s="236"/>
      <c r="EV270" s="236"/>
      <c r="EW270" s="236"/>
      <c r="EX270" s="236"/>
      <c r="EY270" s="236"/>
      <c r="EZ270" s="236"/>
      <c r="FA270" s="236"/>
      <c r="FB270" s="236"/>
      <c r="FC270" s="274"/>
    </row>
    <row r="271" spans="1:159" s="130" customFormat="1" ht="12.75" customHeight="1">
      <c r="A271" s="264">
        <v>259</v>
      </c>
      <c r="B271" s="265">
        <v>8</v>
      </c>
      <c r="C271" s="266" t="s">
        <v>256</v>
      </c>
      <c r="D271" s="267" t="s">
        <v>565</v>
      </c>
      <c r="E271" s="268">
        <v>1</v>
      </c>
      <c r="F271" s="268">
        <v>1</v>
      </c>
      <c r="G271" s="269">
        <v>1</v>
      </c>
      <c r="H271" s="270">
        <v>0</v>
      </c>
      <c r="I271" s="163" t="s">
        <v>3</v>
      </c>
      <c r="J271" s="164" t="s">
        <v>6</v>
      </c>
      <c r="K271" s="165">
        <v>28</v>
      </c>
      <c r="L271" s="166"/>
      <c r="M271" s="166"/>
      <c r="N271" s="165">
        <v>1035</v>
      </c>
      <c r="O271" s="165"/>
      <c r="P271" s="165"/>
      <c r="Q271" s="167"/>
      <c r="R271" s="167"/>
      <c r="S271" s="168">
        <v>62.7</v>
      </c>
      <c r="T271" s="167"/>
      <c r="U271" s="167">
        <v>1.3</v>
      </c>
      <c r="V271" s="168">
        <v>81.51</v>
      </c>
      <c r="W271" s="169"/>
      <c r="X271" s="170">
        <v>81.5</v>
      </c>
      <c r="Y271" s="169"/>
      <c r="Z271" s="169"/>
      <c r="AA271" s="169"/>
      <c r="AB271" s="171"/>
      <c r="AC271" s="172"/>
      <c r="AD271" s="169">
        <v>1</v>
      </c>
      <c r="AE271" s="169">
        <v>1</v>
      </c>
      <c r="AF271" s="169">
        <v>62</v>
      </c>
      <c r="AG271" s="169" t="s">
        <v>543</v>
      </c>
      <c r="AH271" s="271">
        <v>0</v>
      </c>
      <c r="AI271" s="272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>
        <f t="shared" si="1"/>
        <v>81.5</v>
      </c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DI271" s="236"/>
      <c r="DJ271" s="236"/>
      <c r="DK271" s="236"/>
      <c r="DL271" s="236"/>
      <c r="DM271" s="236"/>
      <c r="DN271" s="236"/>
      <c r="DO271" s="236"/>
      <c r="DP271" s="236"/>
      <c r="DQ271" s="236"/>
      <c r="DR271" s="236"/>
      <c r="DS271" s="236"/>
      <c r="DT271" s="236"/>
      <c r="DU271" s="236"/>
      <c r="DV271" s="236"/>
      <c r="DW271" s="236"/>
      <c r="DX271" s="236"/>
      <c r="DY271" s="236"/>
      <c r="DZ271" s="236"/>
      <c r="EA271" s="236"/>
      <c r="EB271" s="236"/>
      <c r="EC271" s="236"/>
      <c r="ED271" s="236"/>
      <c r="EE271" s="236"/>
      <c r="EF271" s="236"/>
      <c r="EG271" s="236"/>
      <c r="EH271" s="236"/>
      <c r="EI271" s="236"/>
      <c r="EJ271" s="236"/>
      <c r="EK271" s="236"/>
      <c r="EL271" s="236"/>
      <c r="EM271" s="236"/>
      <c r="EN271" s="236"/>
      <c r="EO271" s="236"/>
      <c r="EP271" s="236"/>
      <c r="EQ271" s="236"/>
      <c r="ER271" s="236"/>
      <c r="ES271" s="236"/>
      <c r="ET271" s="236"/>
      <c r="EU271" s="236"/>
      <c r="EV271" s="236"/>
      <c r="EW271" s="236"/>
      <c r="EX271" s="236"/>
      <c r="EY271" s="236"/>
      <c r="EZ271" s="236"/>
      <c r="FA271" s="236"/>
      <c r="FB271" s="236"/>
      <c r="FC271" s="274"/>
    </row>
    <row r="272" spans="1:159" s="130" customFormat="1" ht="12.75" customHeight="1">
      <c r="A272" s="264">
        <v>260</v>
      </c>
      <c r="B272" s="265">
        <v>8</v>
      </c>
      <c r="C272" s="266" t="s">
        <v>566</v>
      </c>
      <c r="D272" s="267" t="s">
        <v>567</v>
      </c>
      <c r="E272" s="268">
        <v>3</v>
      </c>
      <c r="F272" s="268">
        <v>3</v>
      </c>
      <c r="G272" s="269">
        <v>1</v>
      </c>
      <c r="H272" s="270">
        <v>0</v>
      </c>
      <c r="I272" s="163" t="s">
        <v>15</v>
      </c>
      <c r="J272" s="164" t="s">
        <v>279</v>
      </c>
      <c r="K272" s="165">
        <v>219.32</v>
      </c>
      <c r="L272" s="166"/>
      <c r="M272" s="166"/>
      <c r="N272" s="165">
        <v>200</v>
      </c>
      <c r="O272" s="165"/>
      <c r="P272" s="165"/>
      <c r="Q272" s="167"/>
      <c r="R272" s="167"/>
      <c r="S272" s="168">
        <v>113.66</v>
      </c>
      <c r="T272" s="167">
        <v>1</v>
      </c>
      <c r="U272" s="167"/>
      <c r="V272" s="168">
        <v>113.66</v>
      </c>
      <c r="W272" s="169">
        <v>30</v>
      </c>
      <c r="X272" s="170">
        <v>143.7</v>
      </c>
      <c r="Y272" s="169"/>
      <c r="Z272" s="169"/>
      <c r="AA272" s="169"/>
      <c r="AB272" s="171"/>
      <c r="AC272" s="172"/>
      <c r="AD272" s="169">
        <v>1</v>
      </c>
      <c r="AE272" s="169">
        <v>5</v>
      </c>
      <c r="AF272" s="169">
        <v>142</v>
      </c>
      <c r="AG272" s="169" t="s">
        <v>543</v>
      </c>
      <c r="AH272" s="271">
        <v>3</v>
      </c>
      <c r="AI272" s="272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>
        <f t="shared" si="1"/>
        <v>146.7</v>
      </c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DI272" s="236"/>
      <c r="DJ272" s="236"/>
      <c r="DK272" s="236"/>
      <c r="DL272" s="236"/>
      <c r="DM272" s="236"/>
      <c r="DN272" s="236"/>
      <c r="DO272" s="236"/>
      <c r="DP272" s="236"/>
      <c r="DQ272" s="236"/>
      <c r="DR272" s="236"/>
      <c r="DS272" s="236"/>
      <c r="DT272" s="236"/>
      <c r="DU272" s="236"/>
      <c r="DV272" s="236"/>
      <c r="DW272" s="236"/>
      <c r="DX272" s="236"/>
      <c r="DY272" s="236"/>
      <c r="DZ272" s="236"/>
      <c r="EA272" s="236"/>
      <c r="EB272" s="236"/>
      <c r="EC272" s="236"/>
      <c r="ED272" s="236"/>
      <c r="EE272" s="236"/>
      <c r="EF272" s="236"/>
      <c r="EG272" s="236"/>
      <c r="EH272" s="236"/>
      <c r="EI272" s="236"/>
      <c r="EJ272" s="236"/>
      <c r="EK272" s="236"/>
      <c r="EL272" s="236"/>
      <c r="EM272" s="236"/>
      <c r="EN272" s="236"/>
      <c r="EO272" s="236"/>
      <c r="EP272" s="236"/>
      <c r="EQ272" s="236"/>
      <c r="ER272" s="236"/>
      <c r="ES272" s="236"/>
      <c r="ET272" s="236"/>
      <c r="EU272" s="236"/>
      <c r="EV272" s="236"/>
      <c r="EW272" s="236"/>
      <c r="EX272" s="236"/>
      <c r="EY272" s="236"/>
      <c r="EZ272" s="236"/>
      <c r="FA272" s="236"/>
      <c r="FB272" s="236"/>
      <c r="FC272" s="274"/>
    </row>
    <row r="273" spans="1:159" s="130" customFormat="1" ht="12.75" customHeight="1">
      <c r="A273" s="264">
        <v>261</v>
      </c>
      <c r="B273" s="265">
        <v>9</v>
      </c>
      <c r="C273" s="266" t="s">
        <v>171</v>
      </c>
      <c r="D273" s="267" t="s">
        <v>568</v>
      </c>
      <c r="E273" s="268">
        <v>1</v>
      </c>
      <c r="F273" s="268">
        <v>1</v>
      </c>
      <c r="G273" s="269">
        <v>1</v>
      </c>
      <c r="H273" s="270">
        <v>0</v>
      </c>
      <c r="I273" s="163" t="s">
        <v>3</v>
      </c>
      <c r="J273" s="164" t="s">
        <v>6</v>
      </c>
      <c r="K273" s="165">
        <v>51.2</v>
      </c>
      <c r="L273" s="166"/>
      <c r="M273" s="166"/>
      <c r="N273" s="165">
        <v>1370</v>
      </c>
      <c r="O273" s="165"/>
      <c r="P273" s="165"/>
      <c r="Q273" s="167"/>
      <c r="R273" s="167"/>
      <c r="S273" s="168">
        <v>104.2</v>
      </c>
      <c r="T273" s="167"/>
      <c r="U273" s="167">
        <v>1.4</v>
      </c>
      <c r="V273" s="168">
        <v>145.88</v>
      </c>
      <c r="W273" s="169"/>
      <c r="X273" s="170">
        <v>145.9</v>
      </c>
      <c r="Y273" s="169"/>
      <c r="Z273" s="169"/>
      <c r="AA273" s="169"/>
      <c r="AB273" s="171"/>
      <c r="AC273" s="172"/>
      <c r="AD273" s="169">
        <v>1</v>
      </c>
      <c r="AE273" s="169">
        <v>1</v>
      </c>
      <c r="AF273" s="169">
        <v>104</v>
      </c>
      <c r="AG273" s="169" t="s">
        <v>543</v>
      </c>
      <c r="AH273" s="271">
        <v>0</v>
      </c>
      <c r="AI273" s="272"/>
      <c r="AJ273" s="273"/>
      <c r="AK273" s="273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3"/>
      <c r="AY273" s="273"/>
      <c r="AZ273" s="273"/>
      <c r="BA273" s="273"/>
      <c r="BB273" s="273"/>
      <c r="BC273" s="273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>
        <f t="shared" si="1"/>
        <v>145.9</v>
      </c>
      <c r="BR273" s="236"/>
      <c r="BS273" s="236"/>
      <c r="BT273" s="236"/>
      <c r="BU273" s="236"/>
      <c r="BV273" s="236"/>
      <c r="BW273" s="236"/>
      <c r="BX273" s="236"/>
      <c r="BY273" s="236"/>
      <c r="BZ273" s="236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DI273" s="236"/>
      <c r="DJ273" s="236"/>
      <c r="DK273" s="236"/>
      <c r="DL273" s="236"/>
      <c r="DM273" s="236"/>
      <c r="DN273" s="236"/>
      <c r="DO273" s="236"/>
      <c r="DP273" s="236"/>
      <c r="DQ273" s="236"/>
      <c r="DR273" s="236"/>
      <c r="DS273" s="236"/>
      <c r="DT273" s="236"/>
      <c r="DU273" s="236"/>
      <c r="DV273" s="236"/>
      <c r="DW273" s="236"/>
      <c r="DX273" s="236"/>
      <c r="DY273" s="236"/>
      <c r="DZ273" s="236"/>
      <c r="EA273" s="236"/>
      <c r="EB273" s="236"/>
      <c r="EC273" s="236"/>
      <c r="ED273" s="236"/>
      <c r="EE273" s="236"/>
      <c r="EF273" s="236"/>
      <c r="EG273" s="236"/>
      <c r="EH273" s="236"/>
      <c r="EI273" s="236"/>
      <c r="EJ273" s="236"/>
      <c r="EK273" s="236"/>
      <c r="EL273" s="236"/>
      <c r="EM273" s="236"/>
      <c r="EN273" s="236"/>
      <c r="EO273" s="236"/>
      <c r="EP273" s="236"/>
      <c r="EQ273" s="236"/>
      <c r="ER273" s="236"/>
      <c r="ES273" s="236"/>
      <c r="ET273" s="236"/>
      <c r="EU273" s="236"/>
      <c r="EV273" s="236"/>
      <c r="EW273" s="236"/>
      <c r="EX273" s="236"/>
      <c r="EY273" s="236"/>
      <c r="EZ273" s="236"/>
      <c r="FA273" s="236"/>
      <c r="FB273" s="236"/>
      <c r="FC273" s="274"/>
    </row>
    <row r="274" spans="1:159" s="130" customFormat="1" ht="12.75" customHeight="1">
      <c r="A274" s="264">
        <v>262</v>
      </c>
      <c r="B274" s="265">
        <v>9</v>
      </c>
      <c r="C274" s="266" t="s">
        <v>233</v>
      </c>
      <c r="D274" s="267" t="s">
        <v>569</v>
      </c>
      <c r="E274" s="268">
        <v>1</v>
      </c>
      <c r="F274" s="268">
        <v>1</v>
      </c>
      <c r="G274" s="269">
        <v>1</v>
      </c>
      <c r="H274" s="270">
        <v>0</v>
      </c>
      <c r="I274" s="163" t="s">
        <v>3</v>
      </c>
      <c r="J274" s="164" t="s">
        <v>6</v>
      </c>
      <c r="K274" s="165">
        <v>30.1</v>
      </c>
      <c r="L274" s="166"/>
      <c r="M274" s="166"/>
      <c r="N274" s="165">
        <v>1095</v>
      </c>
      <c r="O274" s="165"/>
      <c r="P274" s="165"/>
      <c r="Q274" s="167"/>
      <c r="R274" s="167"/>
      <c r="S274" s="168">
        <v>67.05</v>
      </c>
      <c r="T274" s="167"/>
      <c r="U274" s="167">
        <v>1.3</v>
      </c>
      <c r="V274" s="168">
        <v>87.17</v>
      </c>
      <c r="W274" s="169"/>
      <c r="X274" s="170">
        <v>87.2</v>
      </c>
      <c r="Y274" s="169"/>
      <c r="Z274" s="169"/>
      <c r="AA274" s="169"/>
      <c r="AB274" s="171"/>
      <c r="AC274" s="172"/>
      <c r="AD274" s="169">
        <v>1</v>
      </c>
      <c r="AE274" s="169">
        <v>3</v>
      </c>
      <c r="AF274" s="169">
        <v>66</v>
      </c>
      <c r="AG274" s="169" t="s">
        <v>543</v>
      </c>
      <c r="AH274" s="271">
        <v>0</v>
      </c>
      <c r="AI274" s="272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36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>
        <f t="shared" si="1"/>
        <v>87.2</v>
      </c>
      <c r="BR274" s="236"/>
      <c r="BS274" s="236"/>
      <c r="BT274" s="236"/>
      <c r="BU274" s="236"/>
      <c r="BV274" s="236"/>
      <c r="BW274" s="236"/>
      <c r="BX274" s="236"/>
      <c r="BY274" s="236"/>
      <c r="BZ274" s="236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DI274" s="236"/>
      <c r="DJ274" s="236"/>
      <c r="DK274" s="236"/>
      <c r="DL274" s="236"/>
      <c r="DM274" s="236"/>
      <c r="DN274" s="236"/>
      <c r="DO274" s="236"/>
      <c r="DP274" s="236"/>
      <c r="DQ274" s="236"/>
      <c r="DR274" s="236"/>
      <c r="DS274" s="236"/>
      <c r="DT274" s="236"/>
      <c r="DU274" s="236"/>
      <c r="DV274" s="236"/>
      <c r="DW274" s="236"/>
      <c r="DX274" s="236"/>
      <c r="DY274" s="236"/>
      <c r="DZ274" s="236"/>
      <c r="EA274" s="236"/>
      <c r="EB274" s="236"/>
      <c r="EC274" s="236"/>
      <c r="ED274" s="236"/>
      <c r="EE274" s="236"/>
      <c r="EF274" s="236"/>
      <c r="EG274" s="236"/>
      <c r="EH274" s="236"/>
      <c r="EI274" s="236"/>
      <c r="EJ274" s="236"/>
      <c r="EK274" s="236"/>
      <c r="EL274" s="236"/>
      <c r="EM274" s="236"/>
      <c r="EN274" s="236"/>
      <c r="EO274" s="236"/>
      <c r="EP274" s="236"/>
      <c r="EQ274" s="236"/>
      <c r="ER274" s="236"/>
      <c r="ES274" s="236"/>
      <c r="ET274" s="236"/>
      <c r="EU274" s="236"/>
      <c r="EV274" s="236"/>
      <c r="EW274" s="236"/>
      <c r="EX274" s="236"/>
      <c r="EY274" s="236"/>
      <c r="EZ274" s="236"/>
      <c r="FA274" s="236"/>
      <c r="FB274" s="236"/>
      <c r="FC274" s="274"/>
    </row>
    <row r="275" spans="1:159" s="130" customFormat="1" ht="12.75" customHeight="1">
      <c r="A275" s="264">
        <v>263</v>
      </c>
      <c r="B275" s="265">
        <v>9</v>
      </c>
      <c r="C275" s="266" t="s">
        <v>186</v>
      </c>
      <c r="D275" s="267" t="s">
        <v>570</v>
      </c>
      <c r="E275" s="268">
        <v>1</v>
      </c>
      <c r="F275" s="268">
        <v>1</v>
      </c>
      <c r="G275" s="269">
        <v>1</v>
      </c>
      <c r="H275" s="270">
        <v>0</v>
      </c>
      <c r="I275" s="163" t="s">
        <v>3</v>
      </c>
      <c r="J275" s="164" t="s">
        <v>6</v>
      </c>
      <c r="K275" s="165">
        <v>30.8</v>
      </c>
      <c r="L275" s="166"/>
      <c r="M275" s="166"/>
      <c r="N275" s="165">
        <v>1209</v>
      </c>
      <c r="O275" s="165"/>
      <c r="P275" s="165"/>
      <c r="Q275" s="167"/>
      <c r="R275" s="167"/>
      <c r="S275" s="168">
        <v>70.38</v>
      </c>
      <c r="T275" s="167"/>
      <c r="U275" s="167">
        <v>1.3</v>
      </c>
      <c r="V275" s="168">
        <v>91.49</v>
      </c>
      <c r="W275" s="169"/>
      <c r="X275" s="170">
        <v>91.5</v>
      </c>
      <c r="Y275" s="169"/>
      <c r="Z275" s="169"/>
      <c r="AA275" s="169"/>
      <c r="AB275" s="171"/>
      <c r="AC275" s="172"/>
      <c r="AD275" s="169">
        <v>1</v>
      </c>
      <c r="AE275" s="169">
        <v>1</v>
      </c>
      <c r="AF275" s="169">
        <v>69</v>
      </c>
      <c r="AG275" s="169" t="s">
        <v>543</v>
      </c>
      <c r="AH275" s="271">
        <v>0</v>
      </c>
      <c r="AI275" s="272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36"/>
      <c r="BE275" s="236"/>
      <c r="BF275" s="236"/>
      <c r="BG275" s="236"/>
      <c r="BH275" s="236"/>
      <c r="BI275" s="236"/>
      <c r="BJ275" s="236"/>
      <c r="BK275" s="236"/>
      <c r="BL275" s="236"/>
      <c r="BM275" s="236"/>
      <c r="BN275" s="236"/>
      <c r="BO275" s="236"/>
      <c r="BP275" s="236"/>
      <c r="BQ275" s="236">
        <f t="shared" si="1"/>
        <v>91.5</v>
      </c>
      <c r="BR275" s="236"/>
      <c r="BS275" s="236"/>
      <c r="BT275" s="236"/>
      <c r="BU275" s="236"/>
      <c r="BV275" s="236"/>
      <c r="BW275" s="236"/>
      <c r="BX275" s="236"/>
      <c r="BY275" s="236"/>
      <c r="BZ275" s="236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DI275" s="236"/>
      <c r="DJ275" s="236"/>
      <c r="DK275" s="236"/>
      <c r="DL275" s="236"/>
      <c r="DM275" s="236"/>
      <c r="DN275" s="236"/>
      <c r="DO275" s="236"/>
      <c r="DP275" s="236"/>
      <c r="DQ275" s="236"/>
      <c r="DR275" s="236"/>
      <c r="DS275" s="236"/>
      <c r="DT275" s="236"/>
      <c r="DU275" s="236"/>
      <c r="DV275" s="236"/>
      <c r="DW275" s="236"/>
      <c r="DX275" s="236"/>
      <c r="DY275" s="236"/>
      <c r="DZ275" s="236"/>
      <c r="EA275" s="236"/>
      <c r="EB275" s="236"/>
      <c r="EC275" s="236"/>
      <c r="ED275" s="236"/>
      <c r="EE275" s="236"/>
      <c r="EF275" s="236"/>
      <c r="EG275" s="236"/>
      <c r="EH275" s="236"/>
      <c r="EI275" s="236"/>
      <c r="EJ275" s="236"/>
      <c r="EK275" s="236"/>
      <c r="EL275" s="236"/>
      <c r="EM275" s="236"/>
      <c r="EN275" s="236"/>
      <c r="EO275" s="236"/>
      <c r="EP275" s="236"/>
      <c r="EQ275" s="236"/>
      <c r="ER275" s="236"/>
      <c r="ES275" s="236"/>
      <c r="ET275" s="236"/>
      <c r="EU275" s="236"/>
      <c r="EV275" s="236"/>
      <c r="EW275" s="236"/>
      <c r="EX275" s="236"/>
      <c r="EY275" s="236"/>
      <c r="EZ275" s="236"/>
      <c r="FA275" s="236"/>
      <c r="FB275" s="236"/>
      <c r="FC275" s="274"/>
    </row>
    <row r="276" spans="1:159" s="130" customFormat="1" ht="12.75" customHeight="1">
      <c r="A276" s="264">
        <v>264</v>
      </c>
      <c r="B276" s="265">
        <v>10</v>
      </c>
      <c r="C276" s="266" t="s">
        <v>254</v>
      </c>
      <c r="D276" s="267" t="s">
        <v>572</v>
      </c>
      <c r="E276" s="268">
        <v>1</v>
      </c>
      <c r="F276" s="268">
        <v>1</v>
      </c>
      <c r="G276" s="269">
        <v>0</v>
      </c>
      <c r="H276" s="270">
        <v>0</v>
      </c>
      <c r="I276" s="163" t="s">
        <v>3</v>
      </c>
      <c r="J276" s="164"/>
      <c r="K276" s="165">
        <v>20.6</v>
      </c>
      <c r="L276" s="166"/>
      <c r="M276" s="166"/>
      <c r="N276" s="165">
        <v>680</v>
      </c>
      <c r="O276" s="165"/>
      <c r="P276" s="165"/>
      <c r="Q276" s="167"/>
      <c r="R276" s="167"/>
      <c r="S276" s="168">
        <v>44.5</v>
      </c>
      <c r="T276" s="167">
        <v>1</v>
      </c>
      <c r="U276" s="167"/>
      <c r="V276" s="168">
        <v>44.5</v>
      </c>
      <c r="W276" s="169"/>
      <c r="X276" s="170">
        <v>44.5</v>
      </c>
      <c r="Y276" s="169"/>
      <c r="Z276" s="169"/>
      <c r="AA276" s="169"/>
      <c r="AB276" s="171"/>
      <c r="AC276" s="172"/>
      <c r="AD276" s="169">
        <v>1</v>
      </c>
      <c r="AE276" s="169">
        <v>1</v>
      </c>
      <c r="AF276" s="169">
        <v>45</v>
      </c>
      <c r="AG276" s="169" t="s">
        <v>242</v>
      </c>
      <c r="AH276" s="271">
        <v>0</v>
      </c>
      <c r="AI276" s="272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36"/>
      <c r="BE276" s="236"/>
      <c r="BF276" s="236"/>
      <c r="BG276" s="236"/>
      <c r="BH276" s="236"/>
      <c r="BI276" s="236"/>
      <c r="BJ276" s="236"/>
      <c r="BK276" s="236"/>
      <c r="BL276" s="236"/>
      <c r="BM276" s="236"/>
      <c r="BN276" s="236"/>
      <c r="BO276" s="236"/>
      <c r="BP276" s="236"/>
      <c r="BQ276" s="236"/>
      <c r="BR276" s="236"/>
      <c r="BS276" s="236"/>
      <c r="BT276" s="236"/>
      <c r="BU276" s="236"/>
      <c r="BV276" s="236"/>
      <c r="BW276" s="236"/>
      <c r="BX276" s="236"/>
      <c r="BY276" s="236"/>
      <c r="BZ276" s="236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DI276" s="236"/>
      <c r="DJ276" s="236"/>
      <c r="DK276" s="236"/>
      <c r="DL276" s="236"/>
      <c r="DM276" s="236"/>
      <c r="DN276" s="236"/>
      <c r="DO276" s="236"/>
      <c r="DP276" s="236"/>
      <c r="DQ276" s="236"/>
      <c r="DR276" s="236"/>
      <c r="DS276" s="236"/>
      <c r="DT276" s="236"/>
      <c r="DU276" s="236"/>
      <c r="DV276" s="236"/>
      <c r="DW276" s="236"/>
      <c r="DX276" s="236"/>
      <c r="DY276" s="236"/>
      <c r="DZ276" s="236"/>
      <c r="EA276" s="236"/>
      <c r="EB276" s="236"/>
      <c r="EC276" s="236"/>
      <c r="ED276" s="236"/>
      <c r="EE276" s="236"/>
      <c r="EF276" s="236"/>
      <c r="EG276" s="236"/>
      <c r="EH276" s="236"/>
      <c r="EI276" s="236"/>
      <c r="EJ276" s="236"/>
      <c r="EK276" s="236"/>
      <c r="EL276" s="236"/>
      <c r="EM276" s="236"/>
      <c r="EN276" s="236"/>
      <c r="EO276" s="236"/>
      <c r="EP276" s="236"/>
      <c r="EQ276" s="236"/>
      <c r="ER276" s="236"/>
      <c r="ES276" s="236"/>
      <c r="ET276" s="236">
        <f>X276</f>
        <v>44.5</v>
      </c>
      <c r="EU276" s="236"/>
      <c r="EV276" s="236"/>
      <c r="EW276" s="236"/>
      <c r="EX276" s="236"/>
      <c r="EY276" s="236"/>
      <c r="EZ276" s="236"/>
      <c r="FA276" s="236"/>
      <c r="FB276" s="236"/>
      <c r="FC276" s="274"/>
    </row>
    <row r="277" spans="1:159" s="130" customFormat="1" ht="12.75" customHeight="1">
      <c r="A277" s="264">
        <v>265</v>
      </c>
      <c r="B277" s="265">
        <v>10</v>
      </c>
      <c r="C277" s="266" t="s">
        <v>160</v>
      </c>
      <c r="D277" s="267" t="s">
        <v>573</v>
      </c>
      <c r="E277" s="268">
        <v>1</v>
      </c>
      <c r="F277" s="268">
        <v>1</v>
      </c>
      <c r="G277" s="269">
        <v>0</v>
      </c>
      <c r="H277" s="270">
        <v>0</v>
      </c>
      <c r="I277" s="163" t="s">
        <v>3</v>
      </c>
      <c r="J277" s="164"/>
      <c r="K277" s="165">
        <v>13.6</v>
      </c>
      <c r="L277" s="166"/>
      <c r="M277" s="166"/>
      <c r="N277" s="165">
        <v>380</v>
      </c>
      <c r="O277" s="165"/>
      <c r="P277" s="165"/>
      <c r="Q277" s="167"/>
      <c r="R277" s="167"/>
      <c r="S277" s="168">
        <v>28</v>
      </c>
      <c r="T277" s="167">
        <v>1</v>
      </c>
      <c r="U277" s="167"/>
      <c r="V277" s="168">
        <v>28</v>
      </c>
      <c r="W277" s="169"/>
      <c r="X277" s="170">
        <v>28</v>
      </c>
      <c r="Y277" s="169"/>
      <c r="Z277" s="169"/>
      <c r="AA277" s="169"/>
      <c r="AB277" s="171"/>
      <c r="AC277" s="172"/>
      <c r="AD277" s="169">
        <v>1</v>
      </c>
      <c r="AE277" s="169">
        <v>1</v>
      </c>
      <c r="AF277" s="169">
        <v>28</v>
      </c>
      <c r="AG277" s="169" t="s">
        <v>242</v>
      </c>
      <c r="AH277" s="271">
        <v>0</v>
      </c>
      <c r="AI277" s="272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36"/>
      <c r="BE277" s="236"/>
      <c r="BF277" s="236"/>
      <c r="BG277" s="236"/>
      <c r="BH277" s="236"/>
      <c r="BI277" s="236"/>
      <c r="BJ277" s="236"/>
      <c r="BK277" s="236"/>
      <c r="BL277" s="236"/>
      <c r="BM277" s="236"/>
      <c r="BN277" s="236"/>
      <c r="BO277" s="236"/>
      <c r="BP277" s="236"/>
      <c r="BQ277" s="236"/>
      <c r="BR277" s="236"/>
      <c r="BS277" s="236"/>
      <c r="BT277" s="236"/>
      <c r="BU277" s="236"/>
      <c r="BV277" s="236"/>
      <c r="BW277" s="236"/>
      <c r="BX277" s="236"/>
      <c r="BY277" s="236"/>
      <c r="BZ277" s="236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DI277" s="236"/>
      <c r="DJ277" s="236"/>
      <c r="DK277" s="236"/>
      <c r="DL277" s="236"/>
      <c r="DM277" s="236"/>
      <c r="DN277" s="236"/>
      <c r="DO277" s="236"/>
      <c r="DP277" s="236"/>
      <c r="DQ277" s="236"/>
      <c r="DR277" s="236"/>
      <c r="DS277" s="236"/>
      <c r="DT277" s="236"/>
      <c r="DU277" s="236"/>
      <c r="DV277" s="236"/>
      <c r="DW277" s="236"/>
      <c r="DX277" s="236"/>
      <c r="DY277" s="236"/>
      <c r="DZ277" s="236"/>
      <c r="EA277" s="236"/>
      <c r="EB277" s="236"/>
      <c r="EC277" s="236"/>
      <c r="ED277" s="236"/>
      <c r="EE277" s="236"/>
      <c r="EF277" s="236"/>
      <c r="EG277" s="236"/>
      <c r="EH277" s="236"/>
      <c r="EI277" s="236"/>
      <c r="EJ277" s="236"/>
      <c r="EK277" s="236"/>
      <c r="EL277" s="236"/>
      <c r="EM277" s="236"/>
      <c r="EN277" s="236"/>
      <c r="EO277" s="236"/>
      <c r="EP277" s="236"/>
      <c r="EQ277" s="236"/>
      <c r="ER277" s="236"/>
      <c r="ES277" s="236"/>
      <c r="ET277" s="236">
        <f>X277</f>
        <v>28</v>
      </c>
      <c r="EU277" s="236"/>
      <c r="EV277" s="236"/>
      <c r="EW277" s="236"/>
      <c r="EX277" s="236"/>
      <c r="EY277" s="236"/>
      <c r="EZ277" s="236"/>
      <c r="FA277" s="236"/>
      <c r="FB277" s="236"/>
      <c r="FC277" s="274"/>
    </row>
    <row r="278" spans="1:159" s="130" customFormat="1" ht="12.75" customHeight="1">
      <c r="A278" s="264">
        <v>266</v>
      </c>
      <c r="B278" s="265">
        <v>10</v>
      </c>
      <c r="C278" s="266" t="s">
        <v>574</v>
      </c>
      <c r="D278" s="267" t="s">
        <v>575</v>
      </c>
      <c r="E278" s="268">
        <v>3</v>
      </c>
      <c r="F278" s="268">
        <v>1</v>
      </c>
      <c r="G278" s="269">
        <v>0</v>
      </c>
      <c r="H278" s="270">
        <v>0</v>
      </c>
      <c r="I278" s="163" t="s">
        <v>3</v>
      </c>
      <c r="J278" s="164"/>
      <c r="K278" s="165">
        <v>24.2</v>
      </c>
      <c r="L278" s="166"/>
      <c r="M278" s="166"/>
      <c r="N278" s="165">
        <v>680</v>
      </c>
      <c r="O278" s="165"/>
      <c r="P278" s="165"/>
      <c r="Q278" s="167"/>
      <c r="R278" s="167"/>
      <c r="S278" s="168">
        <v>49.9</v>
      </c>
      <c r="T278" s="167">
        <v>1</v>
      </c>
      <c r="U278" s="167"/>
      <c r="V278" s="168">
        <v>49.9</v>
      </c>
      <c r="W278" s="169">
        <v>3</v>
      </c>
      <c r="X278" s="170">
        <v>52.9</v>
      </c>
      <c r="Y278" s="169"/>
      <c r="Z278" s="169"/>
      <c r="AA278" s="169"/>
      <c r="AB278" s="171"/>
      <c r="AC278" s="172"/>
      <c r="AD278" s="169">
        <v>4</v>
      </c>
      <c r="AE278" s="169">
        <v>5</v>
      </c>
      <c r="AF278" s="169">
        <v>53</v>
      </c>
      <c r="AG278" s="169" t="s">
        <v>179</v>
      </c>
      <c r="AH278" s="271">
        <v>9</v>
      </c>
      <c r="AI278" s="272"/>
      <c r="AJ278" s="273"/>
      <c r="AK278" s="273"/>
      <c r="AL278" s="273"/>
      <c r="AM278" s="273"/>
      <c r="AN278" s="273"/>
      <c r="AO278" s="273">
        <f>X278</f>
        <v>52.9</v>
      </c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36"/>
      <c r="BE278" s="236"/>
      <c r="BF278" s="236"/>
      <c r="BG278" s="236"/>
      <c r="BH278" s="236"/>
      <c r="BI278" s="236"/>
      <c r="BJ278" s="236"/>
      <c r="BK278" s="236"/>
      <c r="BL278" s="236"/>
      <c r="BM278" s="236">
        <f>X278</f>
        <v>52.9</v>
      </c>
      <c r="BN278" s="236">
        <f>X278</f>
        <v>52.9</v>
      </c>
      <c r="BO278" s="236"/>
      <c r="BP278" s="236"/>
      <c r="BQ278" s="236"/>
      <c r="BR278" s="236"/>
      <c r="BS278" s="236"/>
      <c r="BT278" s="236"/>
      <c r="BU278" s="236"/>
      <c r="BV278" s="236"/>
      <c r="BW278" s="236"/>
      <c r="BX278" s="236"/>
      <c r="BY278" s="236"/>
      <c r="BZ278" s="236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>
        <f>X278+AH278</f>
        <v>61.9</v>
      </c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DI278" s="236"/>
      <c r="DJ278" s="236"/>
      <c r="DK278" s="236"/>
      <c r="DL278" s="236"/>
      <c r="DM278" s="236"/>
      <c r="DN278" s="236"/>
      <c r="DO278" s="236"/>
      <c r="DP278" s="236"/>
      <c r="DQ278" s="236"/>
      <c r="DR278" s="236"/>
      <c r="DS278" s="236"/>
      <c r="DT278" s="236"/>
      <c r="DU278" s="236"/>
      <c r="DV278" s="236"/>
      <c r="DW278" s="236"/>
      <c r="DX278" s="236"/>
      <c r="DY278" s="236"/>
      <c r="DZ278" s="236"/>
      <c r="EA278" s="236"/>
      <c r="EB278" s="236"/>
      <c r="EC278" s="236"/>
      <c r="ED278" s="236"/>
      <c r="EE278" s="236"/>
      <c r="EF278" s="236"/>
      <c r="EG278" s="236"/>
      <c r="EH278" s="236"/>
      <c r="EI278" s="236"/>
      <c r="EJ278" s="236"/>
      <c r="EK278" s="236"/>
      <c r="EL278" s="236"/>
      <c r="EM278" s="236"/>
      <c r="EN278" s="236"/>
      <c r="EO278" s="236"/>
      <c r="EP278" s="236"/>
      <c r="EQ278" s="236"/>
      <c r="ER278" s="236"/>
      <c r="ES278" s="236"/>
      <c r="ET278" s="236"/>
      <c r="EU278" s="236"/>
      <c r="EV278" s="236"/>
      <c r="EW278" s="236"/>
      <c r="EX278" s="236"/>
      <c r="EY278" s="236"/>
      <c r="EZ278" s="236"/>
      <c r="FA278" s="236"/>
      <c r="FB278" s="236"/>
      <c r="FC278" s="274"/>
    </row>
    <row r="279" spans="1:159" s="130" customFormat="1" ht="12.75" customHeight="1">
      <c r="A279" s="264">
        <v>267</v>
      </c>
      <c r="B279" s="265">
        <v>10</v>
      </c>
      <c r="C279" s="266" t="s">
        <v>168</v>
      </c>
      <c r="D279" s="267" t="s">
        <v>576</v>
      </c>
      <c r="E279" s="268">
        <v>1</v>
      </c>
      <c r="F279" s="268">
        <v>1</v>
      </c>
      <c r="G279" s="269">
        <v>0</v>
      </c>
      <c r="H279" s="270">
        <v>0</v>
      </c>
      <c r="I279" s="163" t="s">
        <v>3</v>
      </c>
      <c r="J279" s="164"/>
      <c r="K279" s="165">
        <v>14.8</v>
      </c>
      <c r="L279" s="166"/>
      <c r="M279" s="166"/>
      <c r="N279" s="165">
        <v>345</v>
      </c>
      <c r="O279" s="165"/>
      <c r="P279" s="165"/>
      <c r="Q279" s="167"/>
      <c r="R279" s="167"/>
      <c r="S279" s="168">
        <v>29.1</v>
      </c>
      <c r="T279" s="167">
        <v>1</v>
      </c>
      <c r="U279" s="167"/>
      <c r="V279" s="168">
        <v>29.1</v>
      </c>
      <c r="W279" s="169"/>
      <c r="X279" s="170">
        <v>29.1</v>
      </c>
      <c r="Y279" s="169"/>
      <c r="Z279" s="169"/>
      <c r="AA279" s="169"/>
      <c r="AB279" s="171"/>
      <c r="AC279" s="172"/>
      <c r="AD279" s="169">
        <v>1</v>
      </c>
      <c r="AE279" s="169">
        <v>1</v>
      </c>
      <c r="AF279" s="169">
        <v>29</v>
      </c>
      <c r="AG279" s="169" t="s">
        <v>242</v>
      </c>
      <c r="AH279" s="271">
        <v>0</v>
      </c>
      <c r="AI279" s="272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  <c r="BY279" s="236"/>
      <c r="BZ279" s="236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DI279" s="236"/>
      <c r="DJ279" s="236"/>
      <c r="DK279" s="236"/>
      <c r="DL279" s="236"/>
      <c r="DM279" s="236"/>
      <c r="DN279" s="236"/>
      <c r="DO279" s="236"/>
      <c r="DP279" s="236"/>
      <c r="DQ279" s="236"/>
      <c r="DR279" s="236"/>
      <c r="DS279" s="236"/>
      <c r="DT279" s="236"/>
      <c r="DU279" s="236"/>
      <c r="DV279" s="236"/>
      <c r="DW279" s="236"/>
      <c r="DX279" s="236"/>
      <c r="DY279" s="236"/>
      <c r="DZ279" s="236"/>
      <c r="EA279" s="236"/>
      <c r="EB279" s="236"/>
      <c r="EC279" s="236"/>
      <c r="ED279" s="236"/>
      <c r="EE279" s="236"/>
      <c r="EF279" s="236"/>
      <c r="EG279" s="236"/>
      <c r="EH279" s="236"/>
      <c r="EI279" s="236"/>
      <c r="EJ279" s="236"/>
      <c r="EK279" s="236"/>
      <c r="EL279" s="236"/>
      <c r="EM279" s="236"/>
      <c r="EN279" s="236"/>
      <c r="EO279" s="236"/>
      <c r="EP279" s="236"/>
      <c r="EQ279" s="236"/>
      <c r="ER279" s="236"/>
      <c r="ES279" s="236"/>
      <c r="ET279" s="236">
        <f aca="true" t="shared" si="2" ref="ET279:ET292">X279</f>
        <v>29.1</v>
      </c>
      <c r="EU279" s="236"/>
      <c r="EV279" s="236"/>
      <c r="EW279" s="236"/>
      <c r="EX279" s="236"/>
      <c r="EY279" s="236"/>
      <c r="EZ279" s="236"/>
      <c r="FA279" s="236"/>
      <c r="FB279" s="236"/>
      <c r="FC279" s="274"/>
    </row>
    <row r="280" spans="1:159" s="130" customFormat="1" ht="12.75" customHeight="1">
      <c r="A280" s="264">
        <v>268</v>
      </c>
      <c r="B280" s="265">
        <v>10</v>
      </c>
      <c r="C280" s="266" t="s">
        <v>192</v>
      </c>
      <c r="D280" s="267" t="s">
        <v>577</v>
      </c>
      <c r="E280" s="268">
        <v>1</v>
      </c>
      <c r="F280" s="268">
        <v>1</v>
      </c>
      <c r="G280" s="269">
        <v>0</v>
      </c>
      <c r="H280" s="270">
        <v>2</v>
      </c>
      <c r="I280" s="163" t="s">
        <v>3</v>
      </c>
      <c r="J280" s="164" t="s">
        <v>332</v>
      </c>
      <c r="K280" s="165">
        <v>8.3</v>
      </c>
      <c r="L280" s="166"/>
      <c r="M280" s="166"/>
      <c r="N280" s="165">
        <v>400</v>
      </c>
      <c r="O280" s="165"/>
      <c r="P280" s="165"/>
      <c r="Q280" s="167"/>
      <c r="R280" s="167"/>
      <c r="S280" s="168">
        <v>32.9</v>
      </c>
      <c r="T280" s="167">
        <v>1</v>
      </c>
      <c r="U280" s="167"/>
      <c r="V280" s="168">
        <v>32.9</v>
      </c>
      <c r="W280" s="169"/>
      <c r="X280" s="170">
        <v>32.9</v>
      </c>
      <c r="Y280" s="169"/>
      <c r="Z280" s="169"/>
      <c r="AA280" s="169"/>
      <c r="AB280" s="171"/>
      <c r="AC280" s="172"/>
      <c r="AD280" s="169">
        <v>19</v>
      </c>
      <c r="AE280" s="169">
        <v>23</v>
      </c>
      <c r="AF280" s="169">
        <v>33</v>
      </c>
      <c r="AG280" s="169" t="s">
        <v>65</v>
      </c>
      <c r="AH280" s="271">
        <v>5</v>
      </c>
      <c r="AI280" s="272"/>
      <c r="AJ280" s="273"/>
      <c r="AK280" s="273"/>
      <c r="AL280" s="273"/>
      <c r="AM280" s="273"/>
      <c r="AN280" s="273"/>
      <c r="AO280" s="273"/>
      <c r="AP280" s="273">
        <f>X280</f>
        <v>32.9</v>
      </c>
      <c r="AQ280" s="273"/>
      <c r="AR280" s="273"/>
      <c r="AS280" s="273"/>
      <c r="AT280" s="273"/>
      <c r="AU280" s="273"/>
      <c r="AV280" s="273"/>
      <c r="AW280" s="273"/>
      <c r="AX280" s="273"/>
      <c r="AY280" s="273">
        <f>X280+AH280</f>
        <v>37.9</v>
      </c>
      <c r="AZ280" s="273"/>
      <c r="BA280" s="273"/>
      <c r="BB280" s="273"/>
      <c r="BC280" s="273"/>
      <c r="BD280" s="236"/>
      <c r="BE280" s="236"/>
      <c r="BF280" s="236"/>
      <c r="BG280" s="236"/>
      <c r="BH280" s="236"/>
      <c r="BI280" s="236"/>
      <c r="BJ280" s="236"/>
      <c r="BK280" s="236"/>
      <c r="BL280" s="236"/>
      <c r="BM280" s="236">
        <f>X280</f>
        <v>32.9</v>
      </c>
      <c r="BN280" s="236">
        <f>X280</f>
        <v>32.9</v>
      </c>
      <c r="BO280" s="236"/>
      <c r="BP280" s="236"/>
      <c r="BQ280" s="236"/>
      <c r="BR280" s="236"/>
      <c r="BS280" s="236"/>
      <c r="BT280" s="236"/>
      <c r="BU280" s="236"/>
      <c r="BV280" s="236"/>
      <c r="BW280" s="236"/>
      <c r="BX280" s="236"/>
      <c r="BY280" s="236"/>
      <c r="BZ280" s="236"/>
      <c r="CA280" s="236"/>
      <c r="CB280" s="236"/>
      <c r="CC280" s="236"/>
      <c r="CD280" s="236"/>
      <c r="CE280" s="236"/>
      <c r="CF280" s="236">
        <f>X280</f>
        <v>32.9</v>
      </c>
      <c r="CG280" s="236"/>
      <c r="CH280" s="236"/>
      <c r="CI280" s="236"/>
      <c r="CJ280" s="236">
        <f>X280</f>
        <v>32.9</v>
      </c>
      <c r="CK280" s="236"/>
      <c r="CL280" s="236"/>
      <c r="CM280" s="236">
        <f>X280</f>
        <v>32.9</v>
      </c>
      <c r="CN280" s="236">
        <f>X280</f>
        <v>32.9</v>
      </c>
      <c r="CO280" s="236"/>
      <c r="CP280" s="236"/>
      <c r="CQ280" s="236"/>
      <c r="CR280" s="236"/>
      <c r="CS280" s="236"/>
      <c r="CT280" s="236"/>
      <c r="CU280" s="236"/>
      <c r="CV280" s="236">
        <f>X280</f>
        <v>32.9</v>
      </c>
      <c r="CW280" s="236">
        <f>X280</f>
        <v>32.9</v>
      </c>
      <c r="CX280" s="236"/>
      <c r="CY280" s="236"/>
      <c r="CZ280" s="236"/>
      <c r="DA280" s="236"/>
      <c r="DB280" s="236"/>
      <c r="DC280" s="236">
        <f>X280</f>
        <v>32.9</v>
      </c>
      <c r="DD280" s="236"/>
      <c r="DE280" s="236"/>
      <c r="DF280" s="236"/>
      <c r="DG280" s="236"/>
      <c r="DH280" s="236"/>
      <c r="DI280" s="236"/>
      <c r="DJ280" s="236"/>
      <c r="DK280" s="236"/>
      <c r="DL280" s="236"/>
      <c r="DM280" s="236"/>
      <c r="DN280" s="236"/>
      <c r="DO280" s="236">
        <f>X280</f>
        <v>32.9</v>
      </c>
      <c r="DP280" s="236"/>
      <c r="DQ280" s="236"/>
      <c r="DR280" s="236"/>
      <c r="DS280" s="236"/>
      <c r="DT280" s="236"/>
      <c r="DU280" s="236">
        <f>X280</f>
        <v>32.9</v>
      </c>
      <c r="DV280" s="236"/>
      <c r="DW280" s="236">
        <f>X280</f>
        <v>32.9</v>
      </c>
      <c r="DX280" s="236"/>
      <c r="DY280" s="236"/>
      <c r="DZ280" s="236"/>
      <c r="EA280" s="236"/>
      <c r="EB280" s="236"/>
      <c r="EC280" s="236"/>
      <c r="ED280" s="236"/>
      <c r="EE280" s="236"/>
      <c r="EF280" s="236"/>
      <c r="EG280" s="236"/>
      <c r="EH280" s="236"/>
      <c r="EI280" s="236">
        <f>X280</f>
        <v>32.9</v>
      </c>
      <c r="EJ280" s="236"/>
      <c r="EK280" s="236">
        <f>X280</f>
        <v>32.9</v>
      </c>
      <c r="EL280" s="236"/>
      <c r="EM280" s="236"/>
      <c r="EN280" s="236"/>
      <c r="EO280" s="236"/>
      <c r="EP280" s="236">
        <f>X280</f>
        <v>32.9</v>
      </c>
      <c r="EQ280" s="236"/>
      <c r="ER280" s="236"/>
      <c r="ES280" s="236"/>
      <c r="ET280" s="236">
        <f t="shared" si="2"/>
        <v>32.9</v>
      </c>
      <c r="EU280" s="236"/>
      <c r="EV280" s="236"/>
      <c r="EW280" s="236"/>
      <c r="EX280" s="236"/>
      <c r="EY280" s="236"/>
      <c r="EZ280" s="236"/>
      <c r="FA280" s="236"/>
      <c r="FB280" s="236"/>
      <c r="FC280" s="274"/>
    </row>
    <row r="281" spans="1:159" s="130" customFormat="1" ht="12.75" customHeight="1">
      <c r="A281" s="264">
        <v>269</v>
      </c>
      <c r="B281" s="265">
        <v>10</v>
      </c>
      <c r="C281" s="266" t="s">
        <v>578</v>
      </c>
      <c r="D281" s="267" t="s">
        <v>579</v>
      </c>
      <c r="E281" s="268">
        <v>2</v>
      </c>
      <c r="F281" s="268">
        <v>1</v>
      </c>
      <c r="G281" s="269">
        <v>0</v>
      </c>
      <c r="H281" s="270">
        <v>0</v>
      </c>
      <c r="I281" s="163" t="s">
        <v>3</v>
      </c>
      <c r="J281" s="164"/>
      <c r="K281" s="165">
        <v>41.7</v>
      </c>
      <c r="L281" s="166"/>
      <c r="M281" s="166"/>
      <c r="N281" s="165">
        <v>1721</v>
      </c>
      <c r="O281" s="165"/>
      <c r="P281" s="165"/>
      <c r="Q281" s="167"/>
      <c r="R281" s="167"/>
      <c r="S281" s="168">
        <v>96.97</v>
      </c>
      <c r="T281" s="167">
        <v>1</v>
      </c>
      <c r="U281" s="167"/>
      <c r="V281" s="168">
        <v>96.97</v>
      </c>
      <c r="W281" s="169">
        <v>2</v>
      </c>
      <c r="X281" s="170">
        <v>99</v>
      </c>
      <c r="Y281" s="169"/>
      <c r="Z281" s="169"/>
      <c r="AA281" s="169"/>
      <c r="AB281" s="171"/>
      <c r="AC281" s="172"/>
      <c r="AD281" s="169">
        <v>1</v>
      </c>
      <c r="AE281" s="169">
        <v>1</v>
      </c>
      <c r="AF281" s="169">
        <v>99</v>
      </c>
      <c r="AG281" s="169" t="s">
        <v>242</v>
      </c>
      <c r="AH281" s="271">
        <v>0</v>
      </c>
      <c r="AI281" s="272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3"/>
      <c r="AX281" s="273"/>
      <c r="AY281" s="273"/>
      <c r="AZ281" s="273"/>
      <c r="BA281" s="273"/>
      <c r="BB281" s="273"/>
      <c r="BC281" s="273"/>
      <c r="BD281" s="236"/>
      <c r="BE281" s="236"/>
      <c r="BF281" s="236"/>
      <c r="BG281" s="236"/>
      <c r="BH281" s="236"/>
      <c r="BI281" s="236"/>
      <c r="BJ281" s="236"/>
      <c r="BK281" s="236"/>
      <c r="BL281" s="236"/>
      <c r="BM281" s="236"/>
      <c r="BN281" s="236"/>
      <c r="BO281" s="236"/>
      <c r="BP281" s="236"/>
      <c r="BQ281" s="236"/>
      <c r="BR281" s="236"/>
      <c r="BS281" s="236"/>
      <c r="BT281" s="236"/>
      <c r="BU281" s="236"/>
      <c r="BV281" s="236"/>
      <c r="BW281" s="236"/>
      <c r="BX281" s="236"/>
      <c r="BY281" s="236"/>
      <c r="BZ281" s="236"/>
      <c r="CA281" s="236"/>
      <c r="CB281" s="236"/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  <c r="CM281" s="236"/>
      <c r="CN281" s="236"/>
      <c r="CO281" s="236"/>
      <c r="CP281" s="236"/>
      <c r="CQ281" s="236"/>
      <c r="CR281" s="236"/>
      <c r="CS281" s="236"/>
      <c r="CT281" s="236"/>
      <c r="CU281" s="236"/>
      <c r="CV281" s="236"/>
      <c r="CW281" s="236"/>
      <c r="CX281" s="236"/>
      <c r="CY281" s="236"/>
      <c r="CZ281" s="236"/>
      <c r="DA281" s="236"/>
      <c r="DB281" s="236"/>
      <c r="DC281" s="236"/>
      <c r="DD281" s="236"/>
      <c r="DE281" s="236"/>
      <c r="DF281" s="236"/>
      <c r="DG281" s="236"/>
      <c r="DH281" s="236"/>
      <c r="DI281" s="236"/>
      <c r="DJ281" s="236"/>
      <c r="DK281" s="236"/>
      <c r="DL281" s="236"/>
      <c r="DM281" s="236"/>
      <c r="DN281" s="236"/>
      <c r="DO281" s="236"/>
      <c r="DP281" s="236"/>
      <c r="DQ281" s="236"/>
      <c r="DR281" s="236"/>
      <c r="DS281" s="236"/>
      <c r="DT281" s="236"/>
      <c r="DU281" s="236"/>
      <c r="DV281" s="236"/>
      <c r="DW281" s="236"/>
      <c r="DX281" s="236"/>
      <c r="DY281" s="236"/>
      <c r="DZ281" s="236"/>
      <c r="EA281" s="236"/>
      <c r="EB281" s="236"/>
      <c r="EC281" s="236"/>
      <c r="ED281" s="236"/>
      <c r="EE281" s="236"/>
      <c r="EF281" s="236"/>
      <c r="EG281" s="236"/>
      <c r="EH281" s="236"/>
      <c r="EI281" s="236"/>
      <c r="EJ281" s="236"/>
      <c r="EK281" s="236"/>
      <c r="EL281" s="236"/>
      <c r="EM281" s="236"/>
      <c r="EN281" s="236"/>
      <c r="EO281" s="236"/>
      <c r="EP281" s="236"/>
      <c r="EQ281" s="236"/>
      <c r="ER281" s="236"/>
      <c r="ES281" s="236"/>
      <c r="ET281" s="236">
        <f t="shared" si="2"/>
        <v>99</v>
      </c>
      <c r="EU281" s="236"/>
      <c r="EV281" s="236"/>
      <c r="EW281" s="236"/>
      <c r="EX281" s="236"/>
      <c r="EY281" s="236"/>
      <c r="EZ281" s="236"/>
      <c r="FA281" s="236"/>
      <c r="FB281" s="236"/>
      <c r="FC281" s="274"/>
    </row>
    <row r="282" spans="1:159" s="130" customFormat="1" ht="12.75" customHeight="1">
      <c r="A282" s="264">
        <v>270</v>
      </c>
      <c r="B282" s="265">
        <v>10</v>
      </c>
      <c r="C282" s="266" t="s">
        <v>270</v>
      </c>
      <c r="D282" s="267" t="s">
        <v>580</v>
      </c>
      <c r="E282" s="268">
        <v>1</v>
      </c>
      <c r="F282" s="268">
        <v>1</v>
      </c>
      <c r="G282" s="269">
        <v>0</v>
      </c>
      <c r="H282" s="270">
        <v>0</v>
      </c>
      <c r="I282" s="163" t="s">
        <v>3</v>
      </c>
      <c r="J282" s="164"/>
      <c r="K282" s="165">
        <v>15.3</v>
      </c>
      <c r="L282" s="166"/>
      <c r="M282" s="166"/>
      <c r="N282" s="165">
        <v>680</v>
      </c>
      <c r="O282" s="165"/>
      <c r="P282" s="165"/>
      <c r="Q282" s="167"/>
      <c r="R282" s="167"/>
      <c r="S282" s="168">
        <v>36.55</v>
      </c>
      <c r="T282" s="167">
        <v>1</v>
      </c>
      <c r="U282" s="167"/>
      <c r="V282" s="168">
        <v>36.55</v>
      </c>
      <c r="W282" s="169"/>
      <c r="X282" s="170">
        <v>36.6</v>
      </c>
      <c r="Y282" s="169"/>
      <c r="Z282" s="169"/>
      <c r="AA282" s="169"/>
      <c r="AB282" s="171"/>
      <c r="AC282" s="172"/>
      <c r="AD282" s="169">
        <v>1</v>
      </c>
      <c r="AE282" s="169">
        <v>1</v>
      </c>
      <c r="AF282" s="169">
        <v>37</v>
      </c>
      <c r="AG282" s="169" t="s">
        <v>242</v>
      </c>
      <c r="AH282" s="271">
        <v>0</v>
      </c>
      <c r="AI282" s="272"/>
      <c r="AJ282" s="273"/>
      <c r="AK282" s="273"/>
      <c r="AL282" s="273"/>
      <c r="AM282" s="273"/>
      <c r="AN282" s="273"/>
      <c r="AO282" s="273"/>
      <c r="AP282" s="273"/>
      <c r="AQ282" s="273"/>
      <c r="AR282" s="273"/>
      <c r="AS282" s="273"/>
      <c r="AT282" s="273"/>
      <c r="AU282" s="273"/>
      <c r="AV282" s="273"/>
      <c r="AW282" s="273"/>
      <c r="AX282" s="273"/>
      <c r="AY282" s="273"/>
      <c r="AZ282" s="273"/>
      <c r="BA282" s="273"/>
      <c r="BB282" s="273"/>
      <c r="BC282" s="273"/>
      <c r="BD282" s="236"/>
      <c r="BE282" s="236"/>
      <c r="BF282" s="236"/>
      <c r="BG282" s="236"/>
      <c r="BH282" s="236"/>
      <c r="BI282" s="236"/>
      <c r="BJ282" s="236"/>
      <c r="BK282" s="236"/>
      <c r="BL282" s="236"/>
      <c r="BM282" s="236"/>
      <c r="BN282" s="236"/>
      <c r="BO282" s="236"/>
      <c r="BP282" s="236"/>
      <c r="BQ282" s="236"/>
      <c r="BR282" s="236"/>
      <c r="BS282" s="236"/>
      <c r="BT282" s="236"/>
      <c r="BU282" s="236"/>
      <c r="BV282" s="236"/>
      <c r="BW282" s="236"/>
      <c r="BX282" s="236"/>
      <c r="BY282" s="236"/>
      <c r="BZ282" s="236"/>
      <c r="CA282" s="236"/>
      <c r="CB282" s="236"/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  <c r="CM282" s="236"/>
      <c r="CN282" s="236"/>
      <c r="CO282" s="236"/>
      <c r="CP282" s="236"/>
      <c r="CQ282" s="236"/>
      <c r="CR282" s="236"/>
      <c r="CS282" s="236"/>
      <c r="CT282" s="236"/>
      <c r="CU282" s="236"/>
      <c r="CV282" s="236"/>
      <c r="CW282" s="236"/>
      <c r="CX282" s="236"/>
      <c r="CY282" s="236"/>
      <c r="CZ282" s="236"/>
      <c r="DA282" s="236"/>
      <c r="DB282" s="236"/>
      <c r="DC282" s="236"/>
      <c r="DD282" s="236"/>
      <c r="DE282" s="236"/>
      <c r="DF282" s="236"/>
      <c r="DG282" s="236"/>
      <c r="DH282" s="236"/>
      <c r="DI282" s="236"/>
      <c r="DJ282" s="236"/>
      <c r="DK282" s="236"/>
      <c r="DL282" s="236"/>
      <c r="DM282" s="236"/>
      <c r="DN282" s="236"/>
      <c r="DO282" s="236"/>
      <c r="DP282" s="236"/>
      <c r="DQ282" s="236"/>
      <c r="DR282" s="236"/>
      <c r="DS282" s="236"/>
      <c r="DT282" s="236"/>
      <c r="DU282" s="236"/>
      <c r="DV282" s="236"/>
      <c r="DW282" s="236"/>
      <c r="DX282" s="236"/>
      <c r="DY282" s="236"/>
      <c r="DZ282" s="236"/>
      <c r="EA282" s="236"/>
      <c r="EB282" s="236"/>
      <c r="EC282" s="236"/>
      <c r="ED282" s="236"/>
      <c r="EE282" s="236"/>
      <c r="EF282" s="236"/>
      <c r="EG282" s="236"/>
      <c r="EH282" s="236"/>
      <c r="EI282" s="236"/>
      <c r="EJ282" s="236"/>
      <c r="EK282" s="236"/>
      <c r="EL282" s="236"/>
      <c r="EM282" s="236"/>
      <c r="EN282" s="236"/>
      <c r="EO282" s="236"/>
      <c r="EP282" s="236"/>
      <c r="EQ282" s="236"/>
      <c r="ER282" s="236"/>
      <c r="ES282" s="236"/>
      <c r="ET282" s="236">
        <f t="shared" si="2"/>
        <v>36.6</v>
      </c>
      <c r="EU282" s="236"/>
      <c r="EV282" s="236"/>
      <c r="EW282" s="236"/>
      <c r="EX282" s="236"/>
      <c r="EY282" s="236"/>
      <c r="EZ282" s="236"/>
      <c r="FA282" s="236"/>
      <c r="FB282" s="236"/>
      <c r="FC282" s="274"/>
    </row>
    <row r="283" spans="1:159" s="130" customFormat="1" ht="12.75" customHeight="1">
      <c r="A283" s="264">
        <v>271</v>
      </c>
      <c r="B283" s="265">
        <v>10</v>
      </c>
      <c r="C283" s="266" t="s">
        <v>333</v>
      </c>
      <c r="D283" s="267" t="s">
        <v>581</v>
      </c>
      <c r="E283" s="268">
        <v>1</v>
      </c>
      <c r="F283" s="268">
        <v>1</v>
      </c>
      <c r="G283" s="269">
        <v>0</v>
      </c>
      <c r="H283" s="270">
        <v>0</v>
      </c>
      <c r="I283" s="163" t="s">
        <v>3</v>
      </c>
      <c r="J283" s="164"/>
      <c r="K283" s="165">
        <v>14.6</v>
      </c>
      <c r="L283" s="166"/>
      <c r="M283" s="166"/>
      <c r="N283" s="165">
        <v>410</v>
      </c>
      <c r="O283" s="165"/>
      <c r="P283" s="165"/>
      <c r="Q283" s="167"/>
      <c r="R283" s="167"/>
      <c r="S283" s="168">
        <v>30.1</v>
      </c>
      <c r="T283" s="167">
        <v>1</v>
      </c>
      <c r="U283" s="167"/>
      <c r="V283" s="168">
        <v>30.1</v>
      </c>
      <c r="W283" s="169"/>
      <c r="X283" s="170">
        <v>30.1</v>
      </c>
      <c r="Y283" s="169"/>
      <c r="Z283" s="169"/>
      <c r="AA283" s="169"/>
      <c r="AB283" s="171"/>
      <c r="AC283" s="172"/>
      <c r="AD283" s="169">
        <v>1</v>
      </c>
      <c r="AE283" s="169">
        <v>1</v>
      </c>
      <c r="AF283" s="169">
        <v>30</v>
      </c>
      <c r="AG283" s="169" t="s">
        <v>242</v>
      </c>
      <c r="AH283" s="271">
        <v>0</v>
      </c>
      <c r="AI283" s="272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36"/>
      <c r="BE283" s="236"/>
      <c r="BF283" s="236"/>
      <c r="BG283" s="236"/>
      <c r="BH283" s="236"/>
      <c r="BI283" s="236"/>
      <c r="BJ283" s="236"/>
      <c r="BK283" s="236"/>
      <c r="BL283" s="236"/>
      <c r="BM283" s="236"/>
      <c r="BN283" s="236"/>
      <c r="BO283" s="236"/>
      <c r="BP283" s="236"/>
      <c r="BQ283" s="236"/>
      <c r="BR283" s="236"/>
      <c r="BS283" s="236"/>
      <c r="BT283" s="236"/>
      <c r="BU283" s="236"/>
      <c r="BV283" s="236"/>
      <c r="BW283" s="236"/>
      <c r="BX283" s="236"/>
      <c r="BY283" s="236"/>
      <c r="BZ283" s="236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DI283" s="236"/>
      <c r="DJ283" s="236"/>
      <c r="DK283" s="236"/>
      <c r="DL283" s="236"/>
      <c r="DM283" s="236"/>
      <c r="DN283" s="236"/>
      <c r="DO283" s="236"/>
      <c r="DP283" s="236"/>
      <c r="DQ283" s="236"/>
      <c r="DR283" s="236"/>
      <c r="DS283" s="236"/>
      <c r="DT283" s="236"/>
      <c r="DU283" s="236"/>
      <c r="DV283" s="236"/>
      <c r="DW283" s="236"/>
      <c r="DX283" s="236"/>
      <c r="DY283" s="236"/>
      <c r="DZ283" s="236"/>
      <c r="EA283" s="236"/>
      <c r="EB283" s="236"/>
      <c r="EC283" s="236"/>
      <c r="ED283" s="236"/>
      <c r="EE283" s="236"/>
      <c r="EF283" s="236"/>
      <c r="EG283" s="236"/>
      <c r="EH283" s="236"/>
      <c r="EI283" s="236"/>
      <c r="EJ283" s="236"/>
      <c r="EK283" s="236"/>
      <c r="EL283" s="236"/>
      <c r="EM283" s="236"/>
      <c r="EN283" s="236"/>
      <c r="EO283" s="236"/>
      <c r="EP283" s="236"/>
      <c r="EQ283" s="236"/>
      <c r="ER283" s="236"/>
      <c r="ES283" s="236"/>
      <c r="ET283" s="236">
        <f t="shared" si="2"/>
        <v>30.1</v>
      </c>
      <c r="EU283" s="236"/>
      <c r="EV283" s="236"/>
      <c r="EW283" s="236"/>
      <c r="EX283" s="236"/>
      <c r="EY283" s="236"/>
      <c r="EZ283" s="236"/>
      <c r="FA283" s="236"/>
      <c r="FB283" s="236"/>
      <c r="FC283" s="274"/>
    </row>
    <row r="284" spans="1:159" s="130" customFormat="1" ht="12.75" customHeight="1">
      <c r="A284" s="264">
        <v>272</v>
      </c>
      <c r="B284" s="265">
        <v>10</v>
      </c>
      <c r="C284" s="266" t="s">
        <v>177</v>
      </c>
      <c r="D284" s="267" t="s">
        <v>582</v>
      </c>
      <c r="E284" s="268">
        <v>1</v>
      </c>
      <c r="F284" s="268">
        <v>1</v>
      </c>
      <c r="G284" s="269">
        <v>0</v>
      </c>
      <c r="H284" s="270">
        <v>0</v>
      </c>
      <c r="I284" s="163" t="s">
        <v>3</v>
      </c>
      <c r="J284" s="164"/>
      <c r="K284" s="165">
        <v>15.2</v>
      </c>
      <c r="L284" s="166"/>
      <c r="M284" s="166"/>
      <c r="N284" s="165">
        <v>710</v>
      </c>
      <c r="O284" s="165"/>
      <c r="P284" s="165"/>
      <c r="Q284" s="167"/>
      <c r="R284" s="167"/>
      <c r="S284" s="168">
        <v>37</v>
      </c>
      <c r="T284" s="167">
        <v>1</v>
      </c>
      <c r="U284" s="167"/>
      <c r="V284" s="168">
        <v>37</v>
      </c>
      <c r="W284" s="169"/>
      <c r="X284" s="170">
        <v>37</v>
      </c>
      <c r="Y284" s="169"/>
      <c r="Z284" s="169"/>
      <c r="AA284" s="169"/>
      <c r="AB284" s="171"/>
      <c r="AC284" s="172"/>
      <c r="AD284" s="169">
        <v>1</v>
      </c>
      <c r="AE284" s="169">
        <v>1</v>
      </c>
      <c r="AF284" s="169">
        <v>37</v>
      </c>
      <c r="AG284" s="169" t="s">
        <v>242</v>
      </c>
      <c r="AH284" s="271">
        <v>0</v>
      </c>
      <c r="AI284" s="272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36"/>
      <c r="BE284" s="236"/>
      <c r="BF284" s="236"/>
      <c r="BG284" s="236"/>
      <c r="BH284" s="236"/>
      <c r="BI284" s="236"/>
      <c r="BJ284" s="236"/>
      <c r="BK284" s="236"/>
      <c r="BL284" s="236"/>
      <c r="BM284" s="236"/>
      <c r="BN284" s="236"/>
      <c r="BO284" s="236"/>
      <c r="BP284" s="236"/>
      <c r="BQ284" s="236"/>
      <c r="BR284" s="236"/>
      <c r="BS284" s="236"/>
      <c r="BT284" s="236"/>
      <c r="BU284" s="236"/>
      <c r="BV284" s="236"/>
      <c r="BW284" s="236"/>
      <c r="BX284" s="236"/>
      <c r="BY284" s="236"/>
      <c r="BZ284" s="236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DI284" s="236"/>
      <c r="DJ284" s="236"/>
      <c r="DK284" s="236"/>
      <c r="DL284" s="236"/>
      <c r="DM284" s="236"/>
      <c r="DN284" s="236"/>
      <c r="DO284" s="236"/>
      <c r="DP284" s="236"/>
      <c r="DQ284" s="236"/>
      <c r="DR284" s="236"/>
      <c r="DS284" s="236"/>
      <c r="DT284" s="236"/>
      <c r="DU284" s="236"/>
      <c r="DV284" s="236"/>
      <c r="DW284" s="236"/>
      <c r="DX284" s="236"/>
      <c r="DY284" s="236"/>
      <c r="DZ284" s="236"/>
      <c r="EA284" s="236"/>
      <c r="EB284" s="236"/>
      <c r="EC284" s="236"/>
      <c r="ED284" s="236"/>
      <c r="EE284" s="236"/>
      <c r="EF284" s="236"/>
      <c r="EG284" s="236"/>
      <c r="EH284" s="236"/>
      <c r="EI284" s="236"/>
      <c r="EJ284" s="236"/>
      <c r="EK284" s="236"/>
      <c r="EL284" s="236"/>
      <c r="EM284" s="236"/>
      <c r="EN284" s="236"/>
      <c r="EO284" s="236"/>
      <c r="EP284" s="236"/>
      <c r="EQ284" s="236"/>
      <c r="ER284" s="236"/>
      <c r="ES284" s="236"/>
      <c r="ET284" s="236">
        <f t="shared" si="2"/>
        <v>37</v>
      </c>
      <c r="EU284" s="236"/>
      <c r="EV284" s="236"/>
      <c r="EW284" s="236"/>
      <c r="EX284" s="236"/>
      <c r="EY284" s="236"/>
      <c r="EZ284" s="236"/>
      <c r="FA284" s="236"/>
      <c r="FB284" s="236"/>
      <c r="FC284" s="274"/>
    </row>
    <row r="285" spans="1:159" s="130" customFormat="1" ht="12.75" customHeight="1">
      <c r="A285" s="264">
        <v>273</v>
      </c>
      <c r="B285" s="265">
        <v>10</v>
      </c>
      <c r="C285" s="266" t="s">
        <v>349</v>
      </c>
      <c r="D285" s="267" t="s">
        <v>583</v>
      </c>
      <c r="E285" s="268">
        <v>1</v>
      </c>
      <c r="F285" s="268">
        <v>1</v>
      </c>
      <c r="G285" s="269">
        <v>0</v>
      </c>
      <c r="H285" s="270">
        <v>0</v>
      </c>
      <c r="I285" s="163" t="s">
        <v>3</v>
      </c>
      <c r="J285" s="164"/>
      <c r="K285" s="165">
        <v>17.7</v>
      </c>
      <c r="L285" s="166"/>
      <c r="M285" s="166"/>
      <c r="N285" s="165">
        <v>430</v>
      </c>
      <c r="O285" s="165"/>
      <c r="P285" s="165"/>
      <c r="Q285" s="167"/>
      <c r="R285" s="167"/>
      <c r="S285" s="168">
        <v>35.15</v>
      </c>
      <c r="T285" s="167">
        <v>1</v>
      </c>
      <c r="U285" s="167"/>
      <c r="V285" s="168">
        <v>35.15</v>
      </c>
      <c r="W285" s="169"/>
      <c r="X285" s="170">
        <v>35.2</v>
      </c>
      <c r="Y285" s="169"/>
      <c r="Z285" s="169"/>
      <c r="AA285" s="169"/>
      <c r="AB285" s="171"/>
      <c r="AC285" s="172"/>
      <c r="AD285" s="169">
        <v>1</v>
      </c>
      <c r="AE285" s="169">
        <v>1</v>
      </c>
      <c r="AF285" s="169">
        <v>35</v>
      </c>
      <c r="AG285" s="169" t="s">
        <v>242</v>
      </c>
      <c r="AH285" s="271">
        <v>0</v>
      </c>
      <c r="AI285" s="272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3"/>
      <c r="AX285" s="273"/>
      <c r="AY285" s="273"/>
      <c r="AZ285" s="273"/>
      <c r="BA285" s="273"/>
      <c r="BB285" s="273"/>
      <c r="BC285" s="273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6"/>
      <c r="BZ285" s="236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DI285" s="236"/>
      <c r="DJ285" s="236"/>
      <c r="DK285" s="236"/>
      <c r="DL285" s="236"/>
      <c r="DM285" s="236"/>
      <c r="DN285" s="236"/>
      <c r="DO285" s="236"/>
      <c r="DP285" s="236"/>
      <c r="DQ285" s="236"/>
      <c r="DR285" s="236"/>
      <c r="DS285" s="236"/>
      <c r="DT285" s="236"/>
      <c r="DU285" s="236"/>
      <c r="DV285" s="236"/>
      <c r="DW285" s="236"/>
      <c r="DX285" s="236"/>
      <c r="DY285" s="236"/>
      <c r="DZ285" s="236"/>
      <c r="EA285" s="236"/>
      <c r="EB285" s="236"/>
      <c r="EC285" s="236"/>
      <c r="ED285" s="236"/>
      <c r="EE285" s="236"/>
      <c r="EF285" s="236"/>
      <c r="EG285" s="236"/>
      <c r="EH285" s="236"/>
      <c r="EI285" s="236"/>
      <c r="EJ285" s="236"/>
      <c r="EK285" s="236"/>
      <c r="EL285" s="236"/>
      <c r="EM285" s="236"/>
      <c r="EN285" s="236"/>
      <c r="EO285" s="236"/>
      <c r="EP285" s="236"/>
      <c r="EQ285" s="236"/>
      <c r="ER285" s="236"/>
      <c r="ES285" s="236"/>
      <c r="ET285" s="236">
        <f t="shared" si="2"/>
        <v>35.2</v>
      </c>
      <c r="EU285" s="236"/>
      <c r="EV285" s="236"/>
      <c r="EW285" s="236"/>
      <c r="EX285" s="236"/>
      <c r="EY285" s="236"/>
      <c r="EZ285" s="236"/>
      <c r="FA285" s="236"/>
      <c r="FB285" s="236"/>
      <c r="FC285" s="274"/>
    </row>
    <row r="286" spans="1:159" s="130" customFormat="1" ht="12.75" customHeight="1">
      <c r="A286" s="264">
        <v>274</v>
      </c>
      <c r="B286" s="265">
        <v>11</v>
      </c>
      <c r="C286" s="266" t="s">
        <v>190</v>
      </c>
      <c r="D286" s="267" t="s">
        <v>584</v>
      </c>
      <c r="E286" s="268">
        <v>1</v>
      </c>
      <c r="F286" s="268">
        <v>1</v>
      </c>
      <c r="G286" s="269">
        <v>0</v>
      </c>
      <c r="H286" s="270">
        <v>0</v>
      </c>
      <c r="I286" s="163" t="s">
        <v>3</v>
      </c>
      <c r="J286" s="164"/>
      <c r="K286" s="165">
        <v>10.2</v>
      </c>
      <c r="L286" s="166"/>
      <c r="M286" s="166"/>
      <c r="N286" s="165">
        <v>270</v>
      </c>
      <c r="O286" s="165"/>
      <c r="P286" s="165"/>
      <c r="Q286" s="167"/>
      <c r="R286" s="167"/>
      <c r="S286" s="168">
        <v>20.7</v>
      </c>
      <c r="T286" s="167">
        <v>1</v>
      </c>
      <c r="U286" s="167"/>
      <c r="V286" s="168">
        <v>20.7</v>
      </c>
      <c r="W286" s="169"/>
      <c r="X286" s="170">
        <v>20.7</v>
      </c>
      <c r="Y286" s="169"/>
      <c r="Z286" s="169"/>
      <c r="AA286" s="169"/>
      <c r="AB286" s="171"/>
      <c r="AC286" s="172"/>
      <c r="AD286" s="169">
        <v>1</v>
      </c>
      <c r="AE286" s="169">
        <v>1</v>
      </c>
      <c r="AF286" s="169">
        <v>21</v>
      </c>
      <c r="AG286" s="169" t="s">
        <v>242</v>
      </c>
      <c r="AH286" s="271">
        <v>0</v>
      </c>
      <c r="AI286" s="272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3"/>
      <c r="AT286" s="273"/>
      <c r="AU286" s="273"/>
      <c r="AV286" s="273"/>
      <c r="AW286" s="273"/>
      <c r="AX286" s="273"/>
      <c r="AY286" s="273"/>
      <c r="AZ286" s="273"/>
      <c r="BA286" s="273"/>
      <c r="BB286" s="273"/>
      <c r="BC286" s="273"/>
      <c r="BD286" s="236"/>
      <c r="BE286" s="236"/>
      <c r="BF286" s="236"/>
      <c r="BG286" s="236"/>
      <c r="BH286" s="236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6"/>
      <c r="BW286" s="236"/>
      <c r="BX286" s="236"/>
      <c r="BY286" s="236"/>
      <c r="BZ286" s="236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DI286" s="236"/>
      <c r="DJ286" s="236"/>
      <c r="DK286" s="236"/>
      <c r="DL286" s="236"/>
      <c r="DM286" s="236"/>
      <c r="DN286" s="236"/>
      <c r="DO286" s="236"/>
      <c r="DP286" s="236"/>
      <c r="DQ286" s="236"/>
      <c r="DR286" s="236"/>
      <c r="DS286" s="236"/>
      <c r="DT286" s="236"/>
      <c r="DU286" s="236"/>
      <c r="DV286" s="236"/>
      <c r="DW286" s="236"/>
      <c r="DX286" s="236"/>
      <c r="DY286" s="236"/>
      <c r="DZ286" s="236"/>
      <c r="EA286" s="236"/>
      <c r="EB286" s="236"/>
      <c r="EC286" s="236"/>
      <c r="ED286" s="236"/>
      <c r="EE286" s="236"/>
      <c r="EF286" s="236"/>
      <c r="EG286" s="236"/>
      <c r="EH286" s="236"/>
      <c r="EI286" s="236"/>
      <c r="EJ286" s="236"/>
      <c r="EK286" s="236"/>
      <c r="EL286" s="236"/>
      <c r="EM286" s="236"/>
      <c r="EN286" s="236"/>
      <c r="EO286" s="236"/>
      <c r="EP286" s="236"/>
      <c r="EQ286" s="236"/>
      <c r="ER286" s="236"/>
      <c r="ES286" s="236"/>
      <c r="ET286" s="236">
        <f t="shared" si="2"/>
        <v>20.7</v>
      </c>
      <c r="EU286" s="236"/>
      <c r="EV286" s="236"/>
      <c r="EW286" s="236"/>
      <c r="EX286" s="236"/>
      <c r="EY286" s="236"/>
      <c r="EZ286" s="236"/>
      <c r="FA286" s="236"/>
      <c r="FB286" s="236"/>
      <c r="FC286" s="274"/>
    </row>
    <row r="287" spans="1:159" s="130" customFormat="1" ht="12.75" customHeight="1">
      <c r="A287" s="264">
        <v>275</v>
      </c>
      <c r="B287" s="265">
        <v>11</v>
      </c>
      <c r="C287" s="266" t="s">
        <v>226</v>
      </c>
      <c r="D287" s="267" t="s">
        <v>585</v>
      </c>
      <c r="E287" s="268">
        <v>1</v>
      </c>
      <c r="F287" s="268">
        <v>1</v>
      </c>
      <c r="G287" s="269">
        <v>1</v>
      </c>
      <c r="H287" s="270">
        <v>0</v>
      </c>
      <c r="I287" s="163" t="s">
        <v>3</v>
      </c>
      <c r="J287" s="164" t="s">
        <v>6</v>
      </c>
      <c r="K287" s="165">
        <v>21.2</v>
      </c>
      <c r="L287" s="166"/>
      <c r="M287" s="166"/>
      <c r="N287" s="165">
        <v>940</v>
      </c>
      <c r="O287" s="165"/>
      <c r="P287" s="165"/>
      <c r="Q287" s="167"/>
      <c r="R287" s="167"/>
      <c r="S287" s="168">
        <v>50.6</v>
      </c>
      <c r="T287" s="167"/>
      <c r="U287" s="167">
        <v>1.2</v>
      </c>
      <c r="V287" s="168">
        <v>60.72</v>
      </c>
      <c r="W287" s="169"/>
      <c r="X287" s="170">
        <v>60.7</v>
      </c>
      <c r="Y287" s="169"/>
      <c r="Z287" s="169"/>
      <c r="AA287" s="169"/>
      <c r="AB287" s="171"/>
      <c r="AC287" s="172"/>
      <c r="AD287" s="169">
        <v>1</v>
      </c>
      <c r="AE287" s="169">
        <v>1</v>
      </c>
      <c r="AF287" s="169">
        <v>51</v>
      </c>
      <c r="AG287" s="169" t="s">
        <v>242</v>
      </c>
      <c r="AH287" s="271">
        <v>0</v>
      </c>
      <c r="AI287" s="272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36"/>
      <c r="BE287" s="236"/>
      <c r="BF287" s="236"/>
      <c r="BG287" s="236"/>
      <c r="BH287" s="236"/>
      <c r="BI287" s="236"/>
      <c r="BJ287" s="236"/>
      <c r="BK287" s="236"/>
      <c r="BL287" s="236"/>
      <c r="BM287" s="236"/>
      <c r="BN287" s="236"/>
      <c r="BO287" s="236"/>
      <c r="BP287" s="236"/>
      <c r="BQ287" s="236"/>
      <c r="BR287" s="236"/>
      <c r="BS287" s="236"/>
      <c r="BT287" s="236"/>
      <c r="BU287" s="236"/>
      <c r="BV287" s="236"/>
      <c r="BW287" s="236"/>
      <c r="BX287" s="236"/>
      <c r="BY287" s="236"/>
      <c r="BZ287" s="236"/>
      <c r="CA287" s="236"/>
      <c r="CB287" s="236"/>
      <c r="CC287" s="236"/>
      <c r="CD287" s="236"/>
      <c r="CE287" s="236"/>
      <c r="CF287" s="236"/>
      <c r="CG287" s="236"/>
      <c r="CH287" s="236"/>
      <c r="CI287" s="236"/>
      <c r="CJ287" s="236"/>
      <c r="CK287" s="236"/>
      <c r="CL287" s="236"/>
      <c r="CM287" s="236"/>
      <c r="CN287" s="236"/>
      <c r="CO287" s="236"/>
      <c r="CP287" s="236"/>
      <c r="CQ287" s="236"/>
      <c r="CR287" s="236"/>
      <c r="CS287" s="236"/>
      <c r="CT287" s="236"/>
      <c r="CU287" s="236"/>
      <c r="CV287" s="236"/>
      <c r="CW287" s="236"/>
      <c r="CX287" s="236"/>
      <c r="CY287" s="236"/>
      <c r="CZ287" s="236"/>
      <c r="DA287" s="236"/>
      <c r="DB287" s="236"/>
      <c r="DC287" s="236"/>
      <c r="DD287" s="236"/>
      <c r="DE287" s="236"/>
      <c r="DF287" s="236"/>
      <c r="DG287" s="236"/>
      <c r="DH287" s="236"/>
      <c r="DI287" s="236"/>
      <c r="DJ287" s="236"/>
      <c r="DK287" s="236"/>
      <c r="DL287" s="236"/>
      <c r="DM287" s="236"/>
      <c r="DN287" s="236"/>
      <c r="DO287" s="236"/>
      <c r="DP287" s="236"/>
      <c r="DQ287" s="236"/>
      <c r="DR287" s="236"/>
      <c r="DS287" s="236"/>
      <c r="DT287" s="236"/>
      <c r="DU287" s="236"/>
      <c r="DV287" s="236"/>
      <c r="DW287" s="236"/>
      <c r="DX287" s="236"/>
      <c r="DY287" s="236"/>
      <c r="DZ287" s="236"/>
      <c r="EA287" s="236"/>
      <c r="EB287" s="236"/>
      <c r="EC287" s="236"/>
      <c r="ED287" s="236"/>
      <c r="EE287" s="236"/>
      <c r="EF287" s="236"/>
      <c r="EG287" s="236"/>
      <c r="EH287" s="236"/>
      <c r="EI287" s="236"/>
      <c r="EJ287" s="236"/>
      <c r="EK287" s="236"/>
      <c r="EL287" s="236"/>
      <c r="EM287" s="236"/>
      <c r="EN287" s="236"/>
      <c r="EO287" s="236"/>
      <c r="EP287" s="236"/>
      <c r="EQ287" s="236"/>
      <c r="ER287" s="236"/>
      <c r="ES287" s="236"/>
      <c r="ET287" s="236">
        <f t="shared" si="2"/>
        <v>60.7</v>
      </c>
      <c r="EU287" s="236"/>
      <c r="EV287" s="236"/>
      <c r="EW287" s="236"/>
      <c r="EX287" s="236"/>
      <c r="EY287" s="236"/>
      <c r="EZ287" s="236"/>
      <c r="FA287" s="236"/>
      <c r="FB287" s="236"/>
      <c r="FC287" s="274"/>
    </row>
    <row r="288" spans="1:159" s="130" customFormat="1" ht="12.75" customHeight="1">
      <c r="A288" s="264">
        <v>276</v>
      </c>
      <c r="B288" s="265">
        <v>11</v>
      </c>
      <c r="C288" s="266" t="s">
        <v>236</v>
      </c>
      <c r="D288" s="267" t="s">
        <v>586</v>
      </c>
      <c r="E288" s="268">
        <v>1</v>
      </c>
      <c r="F288" s="268">
        <v>1</v>
      </c>
      <c r="G288" s="269">
        <v>0</v>
      </c>
      <c r="H288" s="270">
        <v>0</v>
      </c>
      <c r="I288" s="163" t="s">
        <v>3</v>
      </c>
      <c r="J288" s="164"/>
      <c r="K288" s="165">
        <v>15.5</v>
      </c>
      <c r="L288" s="166"/>
      <c r="M288" s="166"/>
      <c r="N288" s="165">
        <v>525</v>
      </c>
      <c r="O288" s="165"/>
      <c r="P288" s="165"/>
      <c r="Q288" s="167"/>
      <c r="R288" s="167"/>
      <c r="S288" s="168">
        <v>33.75</v>
      </c>
      <c r="T288" s="167">
        <v>1</v>
      </c>
      <c r="U288" s="167"/>
      <c r="V288" s="168">
        <v>33.75</v>
      </c>
      <c r="W288" s="169"/>
      <c r="X288" s="170">
        <v>33.8</v>
      </c>
      <c r="Y288" s="169"/>
      <c r="Z288" s="169"/>
      <c r="AA288" s="169"/>
      <c r="AB288" s="171"/>
      <c r="AC288" s="172"/>
      <c r="AD288" s="169">
        <v>1</v>
      </c>
      <c r="AE288" s="169">
        <v>1</v>
      </c>
      <c r="AF288" s="169">
        <v>34</v>
      </c>
      <c r="AG288" s="169" t="s">
        <v>242</v>
      </c>
      <c r="AH288" s="271">
        <v>0</v>
      </c>
      <c r="AI288" s="272"/>
      <c r="AJ288" s="273"/>
      <c r="AK288" s="273"/>
      <c r="AL288" s="273"/>
      <c r="AM288" s="273"/>
      <c r="AN288" s="273"/>
      <c r="AO288" s="273"/>
      <c r="AP288" s="273"/>
      <c r="AQ288" s="273"/>
      <c r="AR288" s="273"/>
      <c r="AS288" s="273"/>
      <c r="AT288" s="273"/>
      <c r="AU288" s="273"/>
      <c r="AV288" s="273"/>
      <c r="AW288" s="273"/>
      <c r="AX288" s="273"/>
      <c r="AY288" s="273"/>
      <c r="AZ288" s="273"/>
      <c r="BA288" s="273"/>
      <c r="BB288" s="273"/>
      <c r="BC288" s="273"/>
      <c r="BD288" s="236"/>
      <c r="BE288" s="236"/>
      <c r="BF288" s="236"/>
      <c r="BG288" s="236"/>
      <c r="BH288" s="236"/>
      <c r="BI288" s="236"/>
      <c r="BJ288" s="236"/>
      <c r="BK288" s="236"/>
      <c r="BL288" s="236"/>
      <c r="BM288" s="236"/>
      <c r="BN288" s="236"/>
      <c r="BO288" s="236"/>
      <c r="BP288" s="236"/>
      <c r="BQ288" s="236"/>
      <c r="BR288" s="236"/>
      <c r="BS288" s="236"/>
      <c r="BT288" s="236"/>
      <c r="BU288" s="236"/>
      <c r="BV288" s="236"/>
      <c r="BW288" s="236"/>
      <c r="BX288" s="236"/>
      <c r="BY288" s="236"/>
      <c r="BZ288" s="236"/>
      <c r="CA288" s="236"/>
      <c r="CB288" s="236"/>
      <c r="CC288" s="236"/>
      <c r="CD288" s="236"/>
      <c r="CE288" s="236"/>
      <c r="CF288" s="236"/>
      <c r="CG288" s="236"/>
      <c r="CH288" s="236"/>
      <c r="CI288" s="236"/>
      <c r="CJ288" s="236"/>
      <c r="CK288" s="236"/>
      <c r="CL288" s="236"/>
      <c r="CM288" s="236"/>
      <c r="CN288" s="236"/>
      <c r="CO288" s="236"/>
      <c r="CP288" s="236"/>
      <c r="CQ288" s="236"/>
      <c r="CR288" s="236"/>
      <c r="CS288" s="236"/>
      <c r="CT288" s="236"/>
      <c r="CU288" s="236"/>
      <c r="CV288" s="236"/>
      <c r="CW288" s="236"/>
      <c r="CX288" s="236"/>
      <c r="CY288" s="236"/>
      <c r="CZ288" s="236"/>
      <c r="DA288" s="236"/>
      <c r="DB288" s="236"/>
      <c r="DC288" s="236"/>
      <c r="DD288" s="236"/>
      <c r="DE288" s="236"/>
      <c r="DF288" s="236"/>
      <c r="DG288" s="236"/>
      <c r="DH288" s="236"/>
      <c r="DI288" s="236"/>
      <c r="DJ288" s="236"/>
      <c r="DK288" s="236"/>
      <c r="DL288" s="236"/>
      <c r="DM288" s="236"/>
      <c r="DN288" s="236"/>
      <c r="DO288" s="236"/>
      <c r="DP288" s="236"/>
      <c r="DQ288" s="236"/>
      <c r="DR288" s="236"/>
      <c r="DS288" s="236"/>
      <c r="DT288" s="236"/>
      <c r="DU288" s="236"/>
      <c r="DV288" s="236"/>
      <c r="DW288" s="236"/>
      <c r="DX288" s="236"/>
      <c r="DY288" s="236"/>
      <c r="DZ288" s="236"/>
      <c r="EA288" s="236"/>
      <c r="EB288" s="236"/>
      <c r="EC288" s="236"/>
      <c r="ED288" s="236"/>
      <c r="EE288" s="236"/>
      <c r="EF288" s="236"/>
      <c r="EG288" s="236"/>
      <c r="EH288" s="236"/>
      <c r="EI288" s="236"/>
      <c r="EJ288" s="236"/>
      <c r="EK288" s="236"/>
      <c r="EL288" s="236"/>
      <c r="EM288" s="236"/>
      <c r="EN288" s="236"/>
      <c r="EO288" s="236"/>
      <c r="EP288" s="236"/>
      <c r="EQ288" s="236"/>
      <c r="ER288" s="236"/>
      <c r="ES288" s="236"/>
      <c r="ET288" s="236">
        <f t="shared" si="2"/>
        <v>33.8</v>
      </c>
      <c r="EU288" s="236"/>
      <c r="EV288" s="236"/>
      <c r="EW288" s="236"/>
      <c r="EX288" s="236"/>
      <c r="EY288" s="236"/>
      <c r="EZ288" s="236"/>
      <c r="FA288" s="236"/>
      <c r="FB288" s="236"/>
      <c r="FC288" s="274"/>
    </row>
    <row r="289" spans="1:159" s="130" customFormat="1" ht="12.75" customHeight="1">
      <c r="A289" s="264">
        <v>277</v>
      </c>
      <c r="B289" s="265">
        <v>11</v>
      </c>
      <c r="C289" s="266" t="s">
        <v>587</v>
      </c>
      <c r="D289" s="267" t="s">
        <v>588</v>
      </c>
      <c r="E289" s="268">
        <v>2</v>
      </c>
      <c r="F289" s="268">
        <v>1</v>
      </c>
      <c r="G289" s="269">
        <v>0</v>
      </c>
      <c r="H289" s="270">
        <v>0</v>
      </c>
      <c r="I289" s="163" t="s">
        <v>3</v>
      </c>
      <c r="J289" s="164"/>
      <c r="K289" s="165">
        <v>27</v>
      </c>
      <c r="L289" s="166"/>
      <c r="M289" s="166"/>
      <c r="N289" s="165">
        <v>611</v>
      </c>
      <c r="O289" s="165"/>
      <c r="P289" s="165"/>
      <c r="Q289" s="167"/>
      <c r="R289" s="167"/>
      <c r="S289" s="168">
        <v>52.72</v>
      </c>
      <c r="T289" s="167">
        <v>1</v>
      </c>
      <c r="U289" s="167"/>
      <c r="V289" s="168">
        <v>52.72</v>
      </c>
      <c r="W289" s="169">
        <v>1</v>
      </c>
      <c r="X289" s="170">
        <v>53.7</v>
      </c>
      <c r="Y289" s="169"/>
      <c r="Z289" s="169"/>
      <c r="AA289" s="169"/>
      <c r="AB289" s="171"/>
      <c r="AC289" s="172"/>
      <c r="AD289" s="169">
        <v>1</v>
      </c>
      <c r="AE289" s="169">
        <v>1</v>
      </c>
      <c r="AF289" s="169">
        <v>54</v>
      </c>
      <c r="AG289" s="169" t="s">
        <v>242</v>
      </c>
      <c r="AH289" s="271">
        <v>0</v>
      </c>
      <c r="AI289" s="272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36"/>
      <c r="BE289" s="236"/>
      <c r="BF289" s="236"/>
      <c r="BG289" s="236"/>
      <c r="BH289" s="236"/>
      <c r="BI289" s="236"/>
      <c r="BJ289" s="236"/>
      <c r="BK289" s="236"/>
      <c r="BL289" s="236"/>
      <c r="BM289" s="236"/>
      <c r="BN289" s="236"/>
      <c r="BO289" s="236"/>
      <c r="BP289" s="236"/>
      <c r="BQ289" s="236"/>
      <c r="BR289" s="236"/>
      <c r="BS289" s="236"/>
      <c r="BT289" s="236"/>
      <c r="BU289" s="236"/>
      <c r="BV289" s="236"/>
      <c r="BW289" s="236"/>
      <c r="BX289" s="236"/>
      <c r="BY289" s="236"/>
      <c r="BZ289" s="236"/>
      <c r="CA289" s="236"/>
      <c r="CB289" s="236"/>
      <c r="CC289" s="236"/>
      <c r="CD289" s="236"/>
      <c r="CE289" s="236"/>
      <c r="CF289" s="236"/>
      <c r="CG289" s="236"/>
      <c r="CH289" s="236"/>
      <c r="CI289" s="236"/>
      <c r="CJ289" s="236"/>
      <c r="CK289" s="236"/>
      <c r="CL289" s="236"/>
      <c r="CM289" s="236"/>
      <c r="CN289" s="236"/>
      <c r="CO289" s="236"/>
      <c r="CP289" s="236"/>
      <c r="CQ289" s="236"/>
      <c r="CR289" s="236"/>
      <c r="CS289" s="236"/>
      <c r="CT289" s="236"/>
      <c r="CU289" s="236"/>
      <c r="CV289" s="236"/>
      <c r="CW289" s="236"/>
      <c r="CX289" s="236"/>
      <c r="CY289" s="236"/>
      <c r="CZ289" s="236"/>
      <c r="DA289" s="236"/>
      <c r="DB289" s="236"/>
      <c r="DC289" s="236"/>
      <c r="DD289" s="236"/>
      <c r="DE289" s="236"/>
      <c r="DF289" s="236"/>
      <c r="DG289" s="236"/>
      <c r="DH289" s="236"/>
      <c r="DI289" s="236"/>
      <c r="DJ289" s="236"/>
      <c r="DK289" s="236"/>
      <c r="DL289" s="236"/>
      <c r="DM289" s="236"/>
      <c r="DN289" s="236"/>
      <c r="DO289" s="236"/>
      <c r="DP289" s="236"/>
      <c r="DQ289" s="236"/>
      <c r="DR289" s="236"/>
      <c r="DS289" s="236"/>
      <c r="DT289" s="236"/>
      <c r="DU289" s="236"/>
      <c r="DV289" s="236"/>
      <c r="DW289" s="236"/>
      <c r="DX289" s="236"/>
      <c r="DY289" s="236"/>
      <c r="DZ289" s="236"/>
      <c r="EA289" s="236"/>
      <c r="EB289" s="236"/>
      <c r="EC289" s="236"/>
      <c r="ED289" s="236"/>
      <c r="EE289" s="236"/>
      <c r="EF289" s="236"/>
      <c r="EG289" s="236"/>
      <c r="EH289" s="236"/>
      <c r="EI289" s="236"/>
      <c r="EJ289" s="236"/>
      <c r="EK289" s="236"/>
      <c r="EL289" s="236"/>
      <c r="EM289" s="236"/>
      <c r="EN289" s="236"/>
      <c r="EO289" s="236"/>
      <c r="EP289" s="236"/>
      <c r="EQ289" s="236"/>
      <c r="ER289" s="236"/>
      <c r="ES289" s="236"/>
      <c r="ET289" s="236">
        <f t="shared" si="2"/>
        <v>53.7</v>
      </c>
      <c r="EU289" s="236"/>
      <c r="EV289" s="236"/>
      <c r="EW289" s="236"/>
      <c r="EX289" s="236"/>
      <c r="EY289" s="236"/>
      <c r="EZ289" s="236"/>
      <c r="FA289" s="236"/>
      <c r="FB289" s="236"/>
      <c r="FC289" s="274"/>
    </row>
    <row r="290" spans="1:159" s="130" customFormat="1" ht="12.75" customHeight="1">
      <c r="A290" s="264">
        <v>278</v>
      </c>
      <c r="B290" s="265">
        <v>11</v>
      </c>
      <c r="C290" s="266" t="s">
        <v>177</v>
      </c>
      <c r="D290" s="267" t="s">
        <v>589</v>
      </c>
      <c r="E290" s="268">
        <v>1</v>
      </c>
      <c r="F290" s="268">
        <v>1</v>
      </c>
      <c r="G290" s="269">
        <v>0</v>
      </c>
      <c r="H290" s="270">
        <v>0</v>
      </c>
      <c r="I290" s="163" t="s">
        <v>3</v>
      </c>
      <c r="J290" s="164"/>
      <c r="K290" s="165">
        <v>14.4</v>
      </c>
      <c r="L290" s="166"/>
      <c r="M290" s="166"/>
      <c r="N290" s="165">
        <v>380</v>
      </c>
      <c r="O290" s="165"/>
      <c r="P290" s="165"/>
      <c r="Q290" s="167"/>
      <c r="R290" s="167"/>
      <c r="S290" s="168">
        <v>29.2</v>
      </c>
      <c r="T290" s="167">
        <v>1</v>
      </c>
      <c r="U290" s="167"/>
      <c r="V290" s="168">
        <v>29.2</v>
      </c>
      <c r="W290" s="169"/>
      <c r="X290" s="170">
        <v>29.2</v>
      </c>
      <c r="Y290" s="169"/>
      <c r="Z290" s="169"/>
      <c r="AA290" s="169"/>
      <c r="AB290" s="171"/>
      <c r="AC290" s="172"/>
      <c r="AD290" s="169">
        <v>1</v>
      </c>
      <c r="AE290" s="169">
        <v>1</v>
      </c>
      <c r="AF290" s="169">
        <v>29</v>
      </c>
      <c r="AG290" s="169" t="s">
        <v>242</v>
      </c>
      <c r="AH290" s="271">
        <v>0</v>
      </c>
      <c r="AI290" s="272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3"/>
      <c r="AU290" s="273"/>
      <c r="AV290" s="273"/>
      <c r="AW290" s="273"/>
      <c r="AX290" s="273"/>
      <c r="AY290" s="273"/>
      <c r="AZ290" s="273"/>
      <c r="BA290" s="273"/>
      <c r="BB290" s="273"/>
      <c r="BC290" s="273"/>
      <c r="BD290" s="236"/>
      <c r="BE290" s="236"/>
      <c r="BF290" s="236"/>
      <c r="BG290" s="236"/>
      <c r="BH290" s="236"/>
      <c r="BI290" s="236"/>
      <c r="BJ290" s="236"/>
      <c r="BK290" s="236"/>
      <c r="BL290" s="236"/>
      <c r="BM290" s="236"/>
      <c r="BN290" s="236"/>
      <c r="BO290" s="236"/>
      <c r="BP290" s="236"/>
      <c r="BQ290" s="236"/>
      <c r="BR290" s="236"/>
      <c r="BS290" s="236"/>
      <c r="BT290" s="236"/>
      <c r="BU290" s="236"/>
      <c r="BV290" s="236"/>
      <c r="BW290" s="236"/>
      <c r="BX290" s="236"/>
      <c r="BY290" s="236"/>
      <c r="BZ290" s="236"/>
      <c r="CA290" s="236"/>
      <c r="CB290" s="236"/>
      <c r="CC290" s="236"/>
      <c r="CD290" s="236"/>
      <c r="CE290" s="236"/>
      <c r="CF290" s="236"/>
      <c r="CG290" s="236"/>
      <c r="CH290" s="236"/>
      <c r="CI290" s="236"/>
      <c r="CJ290" s="236"/>
      <c r="CK290" s="236"/>
      <c r="CL290" s="236"/>
      <c r="CM290" s="236"/>
      <c r="CN290" s="236"/>
      <c r="CO290" s="236"/>
      <c r="CP290" s="236"/>
      <c r="CQ290" s="236"/>
      <c r="CR290" s="236"/>
      <c r="CS290" s="236"/>
      <c r="CT290" s="236"/>
      <c r="CU290" s="236"/>
      <c r="CV290" s="236"/>
      <c r="CW290" s="236"/>
      <c r="CX290" s="236"/>
      <c r="CY290" s="236"/>
      <c r="CZ290" s="236"/>
      <c r="DA290" s="236"/>
      <c r="DB290" s="236"/>
      <c r="DC290" s="236"/>
      <c r="DD290" s="236"/>
      <c r="DE290" s="236"/>
      <c r="DF290" s="236"/>
      <c r="DG290" s="236"/>
      <c r="DH290" s="236"/>
      <c r="DI290" s="236"/>
      <c r="DJ290" s="236"/>
      <c r="DK290" s="236"/>
      <c r="DL290" s="236"/>
      <c r="DM290" s="236"/>
      <c r="DN290" s="236"/>
      <c r="DO290" s="236"/>
      <c r="DP290" s="236"/>
      <c r="DQ290" s="236"/>
      <c r="DR290" s="236"/>
      <c r="DS290" s="236"/>
      <c r="DT290" s="236"/>
      <c r="DU290" s="236"/>
      <c r="DV290" s="236"/>
      <c r="DW290" s="236"/>
      <c r="DX290" s="236"/>
      <c r="DY290" s="236"/>
      <c r="DZ290" s="236"/>
      <c r="EA290" s="236"/>
      <c r="EB290" s="236"/>
      <c r="EC290" s="236"/>
      <c r="ED290" s="236"/>
      <c r="EE290" s="236"/>
      <c r="EF290" s="236"/>
      <c r="EG290" s="236"/>
      <c r="EH290" s="236"/>
      <c r="EI290" s="236"/>
      <c r="EJ290" s="236"/>
      <c r="EK290" s="236"/>
      <c r="EL290" s="236"/>
      <c r="EM290" s="236"/>
      <c r="EN290" s="236"/>
      <c r="EO290" s="236"/>
      <c r="EP290" s="236"/>
      <c r="EQ290" s="236"/>
      <c r="ER290" s="236"/>
      <c r="ES290" s="236"/>
      <c r="ET290" s="236">
        <f t="shared" si="2"/>
        <v>29.2</v>
      </c>
      <c r="EU290" s="236"/>
      <c r="EV290" s="236"/>
      <c r="EW290" s="236"/>
      <c r="EX290" s="236"/>
      <c r="EY290" s="236"/>
      <c r="EZ290" s="236"/>
      <c r="FA290" s="236"/>
      <c r="FB290" s="236"/>
      <c r="FC290" s="274"/>
    </row>
    <row r="291" spans="1:159" s="130" customFormat="1" ht="12.75" customHeight="1">
      <c r="A291" s="264">
        <v>279</v>
      </c>
      <c r="B291" s="265">
        <v>12</v>
      </c>
      <c r="C291" s="266" t="s">
        <v>64</v>
      </c>
      <c r="D291" s="267" t="s">
        <v>590</v>
      </c>
      <c r="E291" s="268">
        <v>1</v>
      </c>
      <c r="F291" s="268">
        <v>1</v>
      </c>
      <c r="G291" s="269">
        <v>0</v>
      </c>
      <c r="H291" s="270">
        <v>1</v>
      </c>
      <c r="I291" s="163" t="s">
        <v>3</v>
      </c>
      <c r="J291" s="164" t="s">
        <v>135</v>
      </c>
      <c r="K291" s="165">
        <v>11.1</v>
      </c>
      <c r="L291" s="166"/>
      <c r="M291" s="166"/>
      <c r="N291" s="165">
        <v>420</v>
      </c>
      <c r="O291" s="165"/>
      <c r="P291" s="165"/>
      <c r="Q291" s="167"/>
      <c r="R291" s="167"/>
      <c r="S291" s="168">
        <v>25.05</v>
      </c>
      <c r="T291" s="167">
        <v>1.1</v>
      </c>
      <c r="U291" s="167"/>
      <c r="V291" s="168">
        <v>27.56</v>
      </c>
      <c r="W291" s="169"/>
      <c r="X291" s="170">
        <v>27.6</v>
      </c>
      <c r="Y291" s="169"/>
      <c r="Z291" s="169"/>
      <c r="AA291" s="169"/>
      <c r="AB291" s="171"/>
      <c r="AC291" s="172"/>
      <c r="AD291" s="169">
        <v>1</v>
      </c>
      <c r="AE291" s="169">
        <v>1</v>
      </c>
      <c r="AF291" s="169">
        <v>28</v>
      </c>
      <c r="AG291" s="169" t="s">
        <v>242</v>
      </c>
      <c r="AH291" s="271">
        <v>0</v>
      </c>
      <c r="AI291" s="272"/>
      <c r="AJ291" s="273"/>
      <c r="AK291" s="273"/>
      <c r="AL291" s="273"/>
      <c r="AM291" s="273"/>
      <c r="AN291" s="273"/>
      <c r="AO291" s="273"/>
      <c r="AP291" s="273"/>
      <c r="AQ291" s="273"/>
      <c r="AR291" s="273"/>
      <c r="AS291" s="273"/>
      <c r="AT291" s="273"/>
      <c r="AU291" s="273"/>
      <c r="AV291" s="273"/>
      <c r="AW291" s="273"/>
      <c r="AX291" s="273"/>
      <c r="AY291" s="273"/>
      <c r="AZ291" s="273"/>
      <c r="BA291" s="273"/>
      <c r="BB291" s="273"/>
      <c r="BC291" s="273"/>
      <c r="BD291" s="236"/>
      <c r="BE291" s="236"/>
      <c r="BF291" s="236"/>
      <c r="BG291" s="236"/>
      <c r="BH291" s="236"/>
      <c r="BI291" s="236"/>
      <c r="BJ291" s="236"/>
      <c r="BK291" s="236"/>
      <c r="BL291" s="236"/>
      <c r="BM291" s="236"/>
      <c r="BN291" s="236"/>
      <c r="BO291" s="236"/>
      <c r="BP291" s="236"/>
      <c r="BQ291" s="236"/>
      <c r="BR291" s="236"/>
      <c r="BS291" s="236"/>
      <c r="BT291" s="236"/>
      <c r="BU291" s="236"/>
      <c r="BV291" s="236"/>
      <c r="BW291" s="236"/>
      <c r="BX291" s="236"/>
      <c r="BY291" s="236"/>
      <c r="BZ291" s="236"/>
      <c r="CA291" s="236"/>
      <c r="CB291" s="236"/>
      <c r="CC291" s="236"/>
      <c r="CD291" s="236"/>
      <c r="CE291" s="236"/>
      <c r="CF291" s="236"/>
      <c r="CG291" s="236"/>
      <c r="CH291" s="236"/>
      <c r="CI291" s="236"/>
      <c r="CJ291" s="236"/>
      <c r="CK291" s="236"/>
      <c r="CL291" s="236"/>
      <c r="CM291" s="236"/>
      <c r="CN291" s="236"/>
      <c r="CO291" s="236"/>
      <c r="CP291" s="236"/>
      <c r="CQ291" s="236"/>
      <c r="CR291" s="236"/>
      <c r="CS291" s="236"/>
      <c r="CT291" s="236"/>
      <c r="CU291" s="236"/>
      <c r="CV291" s="236"/>
      <c r="CW291" s="236"/>
      <c r="CX291" s="236"/>
      <c r="CY291" s="236"/>
      <c r="CZ291" s="236"/>
      <c r="DA291" s="236"/>
      <c r="DB291" s="236"/>
      <c r="DC291" s="236"/>
      <c r="DD291" s="236"/>
      <c r="DE291" s="236"/>
      <c r="DF291" s="236"/>
      <c r="DG291" s="236"/>
      <c r="DH291" s="236"/>
      <c r="DI291" s="236"/>
      <c r="DJ291" s="236"/>
      <c r="DK291" s="236"/>
      <c r="DL291" s="236"/>
      <c r="DM291" s="236"/>
      <c r="DN291" s="236"/>
      <c r="DO291" s="236"/>
      <c r="DP291" s="236"/>
      <c r="DQ291" s="236"/>
      <c r="DR291" s="236"/>
      <c r="DS291" s="236"/>
      <c r="DT291" s="236"/>
      <c r="DU291" s="236"/>
      <c r="DV291" s="236"/>
      <c r="DW291" s="236"/>
      <c r="DX291" s="236"/>
      <c r="DY291" s="236"/>
      <c r="DZ291" s="236"/>
      <c r="EA291" s="236"/>
      <c r="EB291" s="236"/>
      <c r="EC291" s="236"/>
      <c r="ED291" s="236"/>
      <c r="EE291" s="236"/>
      <c r="EF291" s="236"/>
      <c r="EG291" s="236"/>
      <c r="EH291" s="236"/>
      <c r="EI291" s="236"/>
      <c r="EJ291" s="236"/>
      <c r="EK291" s="236"/>
      <c r="EL291" s="236"/>
      <c r="EM291" s="236"/>
      <c r="EN291" s="236"/>
      <c r="EO291" s="236"/>
      <c r="EP291" s="236"/>
      <c r="EQ291" s="236"/>
      <c r="ER291" s="236"/>
      <c r="ES291" s="236"/>
      <c r="ET291" s="236">
        <f t="shared" si="2"/>
        <v>27.6</v>
      </c>
      <c r="EU291" s="236"/>
      <c r="EV291" s="236"/>
      <c r="EW291" s="236"/>
      <c r="EX291" s="236"/>
      <c r="EY291" s="236"/>
      <c r="EZ291" s="236"/>
      <c r="FA291" s="236"/>
      <c r="FB291" s="236"/>
      <c r="FC291" s="274"/>
    </row>
    <row r="292" spans="1:159" s="130" customFormat="1" ht="12.75" customHeight="1">
      <c r="A292" s="264">
        <v>280</v>
      </c>
      <c r="B292" s="265">
        <v>12</v>
      </c>
      <c r="C292" s="266" t="s">
        <v>226</v>
      </c>
      <c r="D292" s="267" t="s">
        <v>591</v>
      </c>
      <c r="E292" s="268">
        <v>1</v>
      </c>
      <c r="F292" s="268">
        <v>1</v>
      </c>
      <c r="G292" s="269">
        <v>0</v>
      </c>
      <c r="H292" s="270">
        <v>1</v>
      </c>
      <c r="I292" s="163" t="s">
        <v>3</v>
      </c>
      <c r="J292" s="164" t="s">
        <v>135</v>
      </c>
      <c r="K292" s="165">
        <v>13.6</v>
      </c>
      <c r="L292" s="166"/>
      <c r="M292" s="166"/>
      <c r="N292" s="165">
        <v>380</v>
      </c>
      <c r="O292" s="165"/>
      <c r="P292" s="165"/>
      <c r="Q292" s="167"/>
      <c r="R292" s="167"/>
      <c r="S292" s="168">
        <v>28</v>
      </c>
      <c r="T292" s="167">
        <v>1.1</v>
      </c>
      <c r="U292" s="167"/>
      <c r="V292" s="168">
        <v>30.8</v>
      </c>
      <c r="W292" s="169"/>
      <c r="X292" s="170">
        <v>30.8</v>
      </c>
      <c r="Y292" s="169"/>
      <c r="Z292" s="169"/>
      <c r="AA292" s="169"/>
      <c r="AB292" s="171"/>
      <c r="AC292" s="172"/>
      <c r="AD292" s="169">
        <v>1</v>
      </c>
      <c r="AE292" s="169">
        <v>1</v>
      </c>
      <c r="AF292" s="169">
        <v>31</v>
      </c>
      <c r="AG292" s="169" t="s">
        <v>242</v>
      </c>
      <c r="AH292" s="271">
        <v>0</v>
      </c>
      <c r="AI292" s="272"/>
      <c r="AJ292" s="273"/>
      <c r="AK292" s="273"/>
      <c r="AL292" s="273"/>
      <c r="AM292" s="273"/>
      <c r="AN292" s="273"/>
      <c r="AO292" s="273"/>
      <c r="AP292" s="273"/>
      <c r="AQ292" s="273"/>
      <c r="AR292" s="273"/>
      <c r="AS292" s="273"/>
      <c r="AT292" s="273"/>
      <c r="AU292" s="273"/>
      <c r="AV292" s="273"/>
      <c r="AW292" s="273"/>
      <c r="AX292" s="273"/>
      <c r="AY292" s="273"/>
      <c r="AZ292" s="273"/>
      <c r="BA292" s="273"/>
      <c r="BB292" s="273"/>
      <c r="BC292" s="273"/>
      <c r="BD292" s="236"/>
      <c r="BE292" s="236"/>
      <c r="BF292" s="236"/>
      <c r="BG292" s="236"/>
      <c r="BH292" s="236"/>
      <c r="BI292" s="236"/>
      <c r="BJ292" s="236"/>
      <c r="BK292" s="236"/>
      <c r="BL292" s="236"/>
      <c r="BM292" s="236"/>
      <c r="BN292" s="236"/>
      <c r="BO292" s="236"/>
      <c r="BP292" s="236"/>
      <c r="BQ292" s="236"/>
      <c r="BR292" s="236"/>
      <c r="BS292" s="236"/>
      <c r="BT292" s="236"/>
      <c r="BU292" s="236"/>
      <c r="BV292" s="236"/>
      <c r="BW292" s="236"/>
      <c r="BX292" s="236"/>
      <c r="BY292" s="236"/>
      <c r="BZ292" s="236"/>
      <c r="CA292" s="236"/>
      <c r="CB292" s="236"/>
      <c r="CC292" s="236"/>
      <c r="CD292" s="236"/>
      <c r="CE292" s="236"/>
      <c r="CF292" s="236"/>
      <c r="CG292" s="236"/>
      <c r="CH292" s="236"/>
      <c r="CI292" s="236"/>
      <c r="CJ292" s="236"/>
      <c r="CK292" s="236"/>
      <c r="CL292" s="236"/>
      <c r="CM292" s="236"/>
      <c r="CN292" s="236"/>
      <c r="CO292" s="236"/>
      <c r="CP292" s="236"/>
      <c r="CQ292" s="236"/>
      <c r="CR292" s="236"/>
      <c r="CS292" s="236"/>
      <c r="CT292" s="236"/>
      <c r="CU292" s="236"/>
      <c r="CV292" s="236"/>
      <c r="CW292" s="236"/>
      <c r="CX292" s="236"/>
      <c r="CY292" s="236"/>
      <c r="CZ292" s="236"/>
      <c r="DA292" s="236"/>
      <c r="DB292" s="236"/>
      <c r="DC292" s="236"/>
      <c r="DD292" s="236"/>
      <c r="DE292" s="236"/>
      <c r="DF292" s="236"/>
      <c r="DG292" s="236"/>
      <c r="DH292" s="236"/>
      <c r="DI292" s="236"/>
      <c r="DJ292" s="236"/>
      <c r="DK292" s="236"/>
      <c r="DL292" s="236"/>
      <c r="DM292" s="236"/>
      <c r="DN292" s="236"/>
      <c r="DO292" s="236"/>
      <c r="DP292" s="236"/>
      <c r="DQ292" s="236"/>
      <c r="DR292" s="236"/>
      <c r="DS292" s="236"/>
      <c r="DT292" s="236"/>
      <c r="DU292" s="236"/>
      <c r="DV292" s="236"/>
      <c r="DW292" s="236"/>
      <c r="DX292" s="236"/>
      <c r="DY292" s="236"/>
      <c r="DZ292" s="236"/>
      <c r="EA292" s="236"/>
      <c r="EB292" s="236"/>
      <c r="EC292" s="236"/>
      <c r="ED292" s="236"/>
      <c r="EE292" s="236"/>
      <c r="EF292" s="236"/>
      <c r="EG292" s="236"/>
      <c r="EH292" s="236"/>
      <c r="EI292" s="236"/>
      <c r="EJ292" s="236"/>
      <c r="EK292" s="236"/>
      <c r="EL292" s="236"/>
      <c r="EM292" s="236"/>
      <c r="EN292" s="236"/>
      <c r="EO292" s="236"/>
      <c r="EP292" s="236"/>
      <c r="EQ292" s="236"/>
      <c r="ER292" s="236"/>
      <c r="ES292" s="236"/>
      <c r="ET292" s="236">
        <f t="shared" si="2"/>
        <v>30.8</v>
      </c>
      <c r="EU292" s="236"/>
      <c r="EV292" s="236"/>
      <c r="EW292" s="236"/>
      <c r="EX292" s="236"/>
      <c r="EY292" s="236"/>
      <c r="EZ292" s="236"/>
      <c r="FA292" s="236"/>
      <c r="FB292" s="236"/>
      <c r="FC292" s="274"/>
    </row>
    <row r="293" spans="1:159" s="130" customFormat="1" ht="12.75" customHeight="1">
      <c r="A293" s="264">
        <v>281</v>
      </c>
      <c r="B293" s="265">
        <v>12</v>
      </c>
      <c r="C293" s="266" t="s">
        <v>197</v>
      </c>
      <c r="D293" s="267" t="s">
        <v>592</v>
      </c>
      <c r="E293" s="268">
        <v>1</v>
      </c>
      <c r="F293" s="268">
        <v>1</v>
      </c>
      <c r="G293" s="269">
        <v>0</v>
      </c>
      <c r="H293" s="270">
        <v>1</v>
      </c>
      <c r="I293" s="163" t="s">
        <v>3</v>
      </c>
      <c r="J293" s="164" t="s">
        <v>135</v>
      </c>
      <c r="K293" s="165">
        <v>21</v>
      </c>
      <c r="L293" s="166"/>
      <c r="M293" s="166"/>
      <c r="N293" s="165">
        <v>750</v>
      </c>
      <c r="O293" s="165"/>
      <c r="P293" s="165"/>
      <c r="Q293" s="167"/>
      <c r="R293" s="167"/>
      <c r="S293" s="168">
        <v>46.5</v>
      </c>
      <c r="T293" s="167">
        <v>1.1</v>
      </c>
      <c r="U293" s="167"/>
      <c r="V293" s="168">
        <v>51.15</v>
      </c>
      <c r="W293" s="169"/>
      <c r="X293" s="170">
        <v>51.2</v>
      </c>
      <c r="Y293" s="169"/>
      <c r="Z293" s="169"/>
      <c r="AA293" s="169"/>
      <c r="AB293" s="171"/>
      <c r="AC293" s="172"/>
      <c r="AD293" s="169">
        <v>1</v>
      </c>
      <c r="AE293" s="169">
        <v>2</v>
      </c>
      <c r="AF293" s="169">
        <v>50</v>
      </c>
      <c r="AG293" s="169" t="s">
        <v>151</v>
      </c>
      <c r="AH293" s="271">
        <v>0</v>
      </c>
      <c r="AI293" s="272"/>
      <c r="AJ293" s="273"/>
      <c r="AK293" s="273"/>
      <c r="AL293" s="273"/>
      <c r="AM293" s="273"/>
      <c r="AN293" s="273"/>
      <c r="AO293" s="273"/>
      <c r="AP293" s="273"/>
      <c r="AQ293" s="273"/>
      <c r="AR293" s="273"/>
      <c r="AS293" s="273"/>
      <c r="AT293" s="273"/>
      <c r="AU293" s="273"/>
      <c r="AV293" s="273"/>
      <c r="AW293" s="273"/>
      <c r="AX293" s="273"/>
      <c r="AY293" s="273"/>
      <c r="AZ293" s="273"/>
      <c r="BA293" s="273"/>
      <c r="BB293" s="273"/>
      <c r="BC293" s="273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6"/>
      <c r="BZ293" s="236"/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6"/>
      <c r="CP293" s="236"/>
      <c r="CQ293" s="236">
        <f>X293</f>
        <v>51.2</v>
      </c>
      <c r="CR293" s="236"/>
      <c r="CS293" s="236"/>
      <c r="CT293" s="236"/>
      <c r="CU293" s="236"/>
      <c r="CV293" s="236"/>
      <c r="CW293" s="236"/>
      <c r="CX293" s="236"/>
      <c r="CY293" s="236"/>
      <c r="CZ293" s="236"/>
      <c r="DA293" s="236"/>
      <c r="DB293" s="236"/>
      <c r="DC293" s="236"/>
      <c r="DD293" s="236"/>
      <c r="DE293" s="236"/>
      <c r="DF293" s="236"/>
      <c r="DG293" s="236"/>
      <c r="DH293" s="236"/>
      <c r="DI293" s="236"/>
      <c r="DJ293" s="236"/>
      <c r="DK293" s="236"/>
      <c r="DL293" s="236"/>
      <c r="DM293" s="236"/>
      <c r="DN293" s="236"/>
      <c r="DO293" s="236"/>
      <c r="DP293" s="236"/>
      <c r="DQ293" s="236"/>
      <c r="DR293" s="236"/>
      <c r="DS293" s="236"/>
      <c r="DT293" s="236"/>
      <c r="DU293" s="236"/>
      <c r="DV293" s="236"/>
      <c r="DW293" s="236"/>
      <c r="DX293" s="236"/>
      <c r="DY293" s="236"/>
      <c r="DZ293" s="236"/>
      <c r="EA293" s="236"/>
      <c r="EB293" s="236"/>
      <c r="EC293" s="236"/>
      <c r="ED293" s="236"/>
      <c r="EE293" s="236"/>
      <c r="EF293" s="236"/>
      <c r="EG293" s="236"/>
      <c r="EH293" s="236"/>
      <c r="EI293" s="236"/>
      <c r="EJ293" s="236"/>
      <c r="EK293" s="236"/>
      <c r="EL293" s="236"/>
      <c r="EM293" s="236"/>
      <c r="EN293" s="236"/>
      <c r="EO293" s="236"/>
      <c r="EP293" s="236"/>
      <c r="EQ293" s="236"/>
      <c r="ER293" s="236"/>
      <c r="ES293" s="236"/>
      <c r="ET293" s="236"/>
      <c r="EU293" s="236"/>
      <c r="EV293" s="236"/>
      <c r="EW293" s="236"/>
      <c r="EX293" s="236"/>
      <c r="EY293" s="236"/>
      <c r="EZ293" s="236"/>
      <c r="FA293" s="236"/>
      <c r="FB293" s="236"/>
      <c r="FC293" s="274"/>
    </row>
    <row r="294" spans="1:159" s="130" customFormat="1" ht="12.75" customHeight="1">
      <c r="A294" s="264">
        <v>282</v>
      </c>
      <c r="B294" s="265">
        <v>12</v>
      </c>
      <c r="C294" s="266" t="s">
        <v>160</v>
      </c>
      <c r="D294" s="267" t="s">
        <v>593</v>
      </c>
      <c r="E294" s="268">
        <v>1</v>
      </c>
      <c r="F294" s="268">
        <v>1</v>
      </c>
      <c r="G294" s="269">
        <v>0</v>
      </c>
      <c r="H294" s="270">
        <v>1</v>
      </c>
      <c r="I294" s="163" t="s">
        <v>3</v>
      </c>
      <c r="J294" s="164" t="s">
        <v>135</v>
      </c>
      <c r="K294" s="165">
        <v>8</v>
      </c>
      <c r="L294" s="166"/>
      <c r="M294" s="166"/>
      <c r="N294" s="165">
        <v>300</v>
      </c>
      <c r="O294" s="165"/>
      <c r="P294" s="165"/>
      <c r="Q294" s="167"/>
      <c r="R294" s="167"/>
      <c r="S294" s="168">
        <v>18</v>
      </c>
      <c r="T294" s="167">
        <v>1.1</v>
      </c>
      <c r="U294" s="167"/>
      <c r="V294" s="168">
        <v>19.8</v>
      </c>
      <c r="W294" s="169"/>
      <c r="X294" s="170">
        <v>19.8</v>
      </c>
      <c r="Y294" s="169"/>
      <c r="Z294" s="169"/>
      <c r="AA294" s="169"/>
      <c r="AB294" s="171"/>
      <c r="AC294" s="172"/>
      <c r="AD294" s="169">
        <v>17</v>
      </c>
      <c r="AE294" s="169">
        <v>66</v>
      </c>
      <c r="AF294" s="169">
        <v>0</v>
      </c>
      <c r="AG294" s="169" t="s">
        <v>594</v>
      </c>
      <c r="AH294" s="271">
        <v>5</v>
      </c>
      <c r="AI294" s="272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3"/>
      <c r="AX294" s="273"/>
      <c r="AY294" s="273">
        <f>X294</f>
        <v>19.8</v>
      </c>
      <c r="AZ294" s="273"/>
      <c r="BA294" s="273">
        <f>X294</f>
        <v>19.8</v>
      </c>
      <c r="BB294" s="273"/>
      <c r="BC294" s="273"/>
      <c r="BD294" s="236"/>
      <c r="BE294" s="236"/>
      <c r="BF294" s="236"/>
      <c r="BG294" s="236"/>
      <c r="BH294" s="236"/>
      <c r="BI294" s="236"/>
      <c r="BJ294" s="236"/>
      <c r="BK294" s="236"/>
      <c r="BL294" s="236"/>
      <c r="BM294" s="236"/>
      <c r="BN294" s="236"/>
      <c r="BO294" s="236"/>
      <c r="BP294" s="236"/>
      <c r="BQ294" s="236"/>
      <c r="BR294" s="236"/>
      <c r="BS294" s="236"/>
      <c r="BT294" s="236"/>
      <c r="BU294" s="236"/>
      <c r="BV294" s="236"/>
      <c r="BW294" s="236"/>
      <c r="BX294" s="236"/>
      <c r="BY294" s="236"/>
      <c r="BZ294" s="236"/>
      <c r="CA294" s="236"/>
      <c r="CB294" s="236"/>
      <c r="CC294" s="236"/>
      <c r="CD294" s="236"/>
      <c r="CE294" s="236"/>
      <c r="CF294" s="236"/>
      <c r="CG294" s="236"/>
      <c r="CH294" s="236"/>
      <c r="CI294" s="236"/>
      <c r="CJ294" s="236"/>
      <c r="CK294" s="236"/>
      <c r="CL294" s="236"/>
      <c r="CM294" s="236">
        <f>X294</f>
        <v>19.8</v>
      </c>
      <c r="CN294" s="236">
        <f>X294</f>
        <v>19.8</v>
      </c>
      <c r="CO294" s="236"/>
      <c r="CP294" s="236"/>
      <c r="CQ294" s="236"/>
      <c r="CR294" s="236"/>
      <c r="CS294" s="236"/>
      <c r="CT294" s="236"/>
      <c r="CU294" s="236"/>
      <c r="CV294" s="236"/>
      <c r="CW294" s="236"/>
      <c r="CX294" s="236"/>
      <c r="CY294" s="236"/>
      <c r="CZ294" s="236"/>
      <c r="DA294" s="236">
        <f>X294</f>
        <v>19.8</v>
      </c>
      <c r="DB294" s="236"/>
      <c r="DC294" s="236"/>
      <c r="DD294" s="236"/>
      <c r="DE294" s="236">
        <f>X294</f>
        <v>19.8</v>
      </c>
      <c r="DF294" s="236">
        <f>X294</f>
        <v>19.8</v>
      </c>
      <c r="DG294" s="236">
        <f>X294</f>
        <v>19.8</v>
      </c>
      <c r="DH294" s="236"/>
      <c r="DI294" s="236"/>
      <c r="DJ294" s="236"/>
      <c r="DK294" s="236"/>
      <c r="DL294" s="236"/>
      <c r="DM294" s="236"/>
      <c r="DN294" s="236"/>
      <c r="DO294" s="236"/>
      <c r="DP294" s="236"/>
      <c r="DQ294" s="236"/>
      <c r="DR294" s="236"/>
      <c r="DS294" s="236"/>
      <c r="DT294" s="236"/>
      <c r="DU294" s="236"/>
      <c r="DV294" s="236">
        <f>X294</f>
        <v>19.8</v>
      </c>
      <c r="DW294" s="236">
        <f>X294</f>
        <v>19.8</v>
      </c>
      <c r="DX294" s="236"/>
      <c r="DY294" s="236">
        <f>X294</f>
        <v>19.8</v>
      </c>
      <c r="DZ294" s="236"/>
      <c r="EA294" s="236"/>
      <c r="EB294" s="236"/>
      <c r="EC294" s="236"/>
      <c r="ED294" s="236"/>
      <c r="EE294" s="236"/>
      <c r="EF294" s="236"/>
      <c r="EG294" s="236"/>
      <c r="EH294" s="236"/>
      <c r="EI294" s="236">
        <f>X294</f>
        <v>19.8</v>
      </c>
      <c r="EJ294" s="236">
        <f>X294</f>
        <v>19.8</v>
      </c>
      <c r="EK294" s="236">
        <f>X294+AH294</f>
        <v>24.8</v>
      </c>
      <c r="EL294" s="236"/>
      <c r="EM294" s="236"/>
      <c r="EN294" s="236">
        <f>X294</f>
        <v>19.8</v>
      </c>
      <c r="EO294" s="236"/>
      <c r="EP294" s="236"/>
      <c r="EQ294" s="236">
        <f>X294</f>
        <v>19.8</v>
      </c>
      <c r="ER294" s="236"/>
      <c r="ES294" s="236"/>
      <c r="ET294" s="236"/>
      <c r="EU294" s="236"/>
      <c r="EV294" s="236"/>
      <c r="EW294" s="236"/>
      <c r="EX294" s="236"/>
      <c r="EY294" s="236"/>
      <c r="EZ294" s="236"/>
      <c r="FA294" s="236">
        <f>X294</f>
        <v>19.8</v>
      </c>
      <c r="FB294" s="236"/>
      <c r="FC294" s="274"/>
    </row>
    <row r="295" spans="1:159" s="130" customFormat="1" ht="12.75" customHeight="1">
      <c r="A295" s="264">
        <v>283</v>
      </c>
      <c r="B295" s="265">
        <v>12</v>
      </c>
      <c r="C295" s="266" t="s">
        <v>160</v>
      </c>
      <c r="D295" s="267" t="s">
        <v>595</v>
      </c>
      <c r="E295" s="268">
        <v>1</v>
      </c>
      <c r="F295" s="268">
        <v>1</v>
      </c>
      <c r="G295" s="269">
        <v>0</v>
      </c>
      <c r="H295" s="270">
        <v>1</v>
      </c>
      <c r="I295" s="163" t="s">
        <v>3</v>
      </c>
      <c r="J295" s="164" t="s">
        <v>135</v>
      </c>
      <c r="K295" s="165">
        <v>12.1</v>
      </c>
      <c r="L295" s="166"/>
      <c r="M295" s="166"/>
      <c r="N295" s="165">
        <v>210</v>
      </c>
      <c r="O295" s="165"/>
      <c r="P295" s="165"/>
      <c r="Q295" s="167"/>
      <c r="R295" s="167"/>
      <c r="S295" s="168">
        <v>22.35</v>
      </c>
      <c r="T295" s="167">
        <v>1.1</v>
      </c>
      <c r="U295" s="167"/>
      <c r="V295" s="168">
        <v>24.59</v>
      </c>
      <c r="W295" s="169"/>
      <c r="X295" s="170">
        <v>24.6</v>
      </c>
      <c r="Y295" s="169"/>
      <c r="Z295" s="169"/>
      <c r="AA295" s="169"/>
      <c r="AB295" s="171"/>
      <c r="AC295" s="172"/>
      <c r="AD295" s="169">
        <v>1</v>
      </c>
      <c r="AE295" s="169">
        <v>1</v>
      </c>
      <c r="AF295" s="169">
        <v>25</v>
      </c>
      <c r="AG295" s="169" t="s">
        <v>242</v>
      </c>
      <c r="AH295" s="271">
        <v>0</v>
      </c>
      <c r="AI295" s="272"/>
      <c r="AJ295" s="273"/>
      <c r="AK295" s="273"/>
      <c r="AL295" s="273"/>
      <c r="AM295" s="273"/>
      <c r="AN295" s="273"/>
      <c r="AO295" s="273"/>
      <c r="AP295" s="273"/>
      <c r="AQ295" s="273"/>
      <c r="AR295" s="273"/>
      <c r="AS295" s="273"/>
      <c r="AT295" s="273"/>
      <c r="AU295" s="273"/>
      <c r="AV295" s="273"/>
      <c r="AW295" s="273"/>
      <c r="AX295" s="273"/>
      <c r="AY295" s="273"/>
      <c r="AZ295" s="273"/>
      <c r="BA295" s="273"/>
      <c r="BB295" s="273"/>
      <c r="BC295" s="273"/>
      <c r="BD295" s="236"/>
      <c r="BE295" s="236"/>
      <c r="BF295" s="236"/>
      <c r="BG295" s="236"/>
      <c r="BH295" s="236"/>
      <c r="BI295" s="236"/>
      <c r="BJ295" s="236"/>
      <c r="BK295" s="236"/>
      <c r="BL295" s="236"/>
      <c r="BM295" s="236"/>
      <c r="BN295" s="236"/>
      <c r="BO295" s="236"/>
      <c r="BP295" s="236"/>
      <c r="BQ295" s="236"/>
      <c r="BR295" s="236"/>
      <c r="BS295" s="236"/>
      <c r="BT295" s="236"/>
      <c r="BU295" s="236"/>
      <c r="BV295" s="236"/>
      <c r="BW295" s="236"/>
      <c r="BX295" s="236"/>
      <c r="BY295" s="236"/>
      <c r="BZ295" s="236"/>
      <c r="CA295" s="236"/>
      <c r="CB295" s="236"/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  <c r="CM295" s="236"/>
      <c r="CN295" s="236"/>
      <c r="CO295" s="236"/>
      <c r="CP295" s="236"/>
      <c r="CQ295" s="236"/>
      <c r="CR295" s="236"/>
      <c r="CS295" s="236"/>
      <c r="CT295" s="236"/>
      <c r="CU295" s="236"/>
      <c r="CV295" s="236"/>
      <c r="CW295" s="236"/>
      <c r="CX295" s="236"/>
      <c r="CY295" s="236"/>
      <c r="CZ295" s="236"/>
      <c r="DA295" s="236"/>
      <c r="DB295" s="236"/>
      <c r="DC295" s="236"/>
      <c r="DD295" s="236"/>
      <c r="DE295" s="236"/>
      <c r="DF295" s="236"/>
      <c r="DG295" s="236"/>
      <c r="DH295" s="236"/>
      <c r="DI295" s="236"/>
      <c r="DJ295" s="236"/>
      <c r="DK295" s="236"/>
      <c r="DL295" s="236"/>
      <c r="DM295" s="236"/>
      <c r="DN295" s="236"/>
      <c r="DO295" s="236"/>
      <c r="DP295" s="236"/>
      <c r="DQ295" s="236"/>
      <c r="DR295" s="236"/>
      <c r="DS295" s="236"/>
      <c r="DT295" s="236"/>
      <c r="DU295" s="236"/>
      <c r="DV295" s="236"/>
      <c r="DW295" s="236"/>
      <c r="DX295" s="236"/>
      <c r="DY295" s="236"/>
      <c r="DZ295" s="236"/>
      <c r="EA295" s="236"/>
      <c r="EB295" s="236"/>
      <c r="EC295" s="236"/>
      <c r="ED295" s="236"/>
      <c r="EE295" s="236"/>
      <c r="EF295" s="236"/>
      <c r="EG295" s="236"/>
      <c r="EH295" s="236"/>
      <c r="EI295" s="236"/>
      <c r="EJ295" s="236"/>
      <c r="EK295" s="236"/>
      <c r="EL295" s="236"/>
      <c r="EM295" s="236"/>
      <c r="EN295" s="236"/>
      <c r="EO295" s="236"/>
      <c r="EP295" s="236"/>
      <c r="EQ295" s="236"/>
      <c r="ER295" s="236"/>
      <c r="ES295" s="236"/>
      <c r="ET295" s="236">
        <f>X295</f>
        <v>24.6</v>
      </c>
      <c r="EU295" s="236"/>
      <c r="EV295" s="236"/>
      <c r="EW295" s="236"/>
      <c r="EX295" s="236"/>
      <c r="EY295" s="236"/>
      <c r="EZ295" s="236"/>
      <c r="FA295" s="236"/>
      <c r="FB295" s="236"/>
      <c r="FC295" s="274"/>
    </row>
    <row r="296" spans="1:159" s="130" customFormat="1" ht="12.75" customHeight="1">
      <c r="A296" s="264">
        <v>284</v>
      </c>
      <c r="B296" s="265">
        <v>12</v>
      </c>
      <c r="C296" s="266" t="s">
        <v>163</v>
      </c>
      <c r="D296" s="267" t="s">
        <v>596</v>
      </c>
      <c r="E296" s="268">
        <v>1</v>
      </c>
      <c r="F296" s="268">
        <v>1</v>
      </c>
      <c r="G296" s="269">
        <v>0</v>
      </c>
      <c r="H296" s="270">
        <v>1</v>
      </c>
      <c r="I296" s="163" t="s">
        <v>3</v>
      </c>
      <c r="J296" s="164" t="s">
        <v>135</v>
      </c>
      <c r="K296" s="165">
        <v>20.5</v>
      </c>
      <c r="L296" s="166"/>
      <c r="M296" s="166"/>
      <c r="N296" s="165">
        <v>775</v>
      </c>
      <c r="O296" s="165"/>
      <c r="P296" s="165"/>
      <c r="Q296" s="167"/>
      <c r="R296" s="167"/>
      <c r="S296" s="168">
        <v>46.25</v>
      </c>
      <c r="T296" s="167">
        <v>1.1</v>
      </c>
      <c r="U296" s="167"/>
      <c r="V296" s="168">
        <v>50.88</v>
      </c>
      <c r="W296" s="169"/>
      <c r="X296" s="170">
        <v>50.9</v>
      </c>
      <c r="Y296" s="169"/>
      <c r="Z296" s="169"/>
      <c r="AA296" s="169"/>
      <c r="AB296" s="171"/>
      <c r="AC296" s="172"/>
      <c r="AD296" s="169">
        <v>1</v>
      </c>
      <c r="AE296" s="169">
        <v>2</v>
      </c>
      <c r="AF296" s="169">
        <v>49</v>
      </c>
      <c r="AG296" s="169" t="s">
        <v>151</v>
      </c>
      <c r="AH296" s="271">
        <v>0</v>
      </c>
      <c r="AI296" s="272"/>
      <c r="AJ296" s="273"/>
      <c r="AK296" s="273"/>
      <c r="AL296" s="273"/>
      <c r="AM296" s="273"/>
      <c r="AN296" s="273"/>
      <c r="AO296" s="273"/>
      <c r="AP296" s="273"/>
      <c r="AQ296" s="273"/>
      <c r="AR296" s="273"/>
      <c r="AS296" s="273"/>
      <c r="AT296" s="273"/>
      <c r="AU296" s="273"/>
      <c r="AV296" s="273"/>
      <c r="AW296" s="273"/>
      <c r="AX296" s="273"/>
      <c r="AY296" s="273"/>
      <c r="AZ296" s="273"/>
      <c r="BA296" s="273"/>
      <c r="BB296" s="273"/>
      <c r="BC296" s="273"/>
      <c r="BD296" s="236"/>
      <c r="BE296" s="236"/>
      <c r="BF296" s="236"/>
      <c r="BG296" s="236"/>
      <c r="BH296" s="236"/>
      <c r="BI296" s="236"/>
      <c r="BJ296" s="236"/>
      <c r="BK296" s="236"/>
      <c r="BL296" s="236"/>
      <c r="BM296" s="236"/>
      <c r="BN296" s="236"/>
      <c r="BO296" s="236"/>
      <c r="BP296" s="236"/>
      <c r="BQ296" s="236"/>
      <c r="BR296" s="236"/>
      <c r="BS296" s="236"/>
      <c r="BT296" s="236"/>
      <c r="BU296" s="236"/>
      <c r="BV296" s="236"/>
      <c r="BW296" s="236"/>
      <c r="BX296" s="236"/>
      <c r="BY296" s="236"/>
      <c r="BZ296" s="236"/>
      <c r="CA296" s="236"/>
      <c r="CB296" s="236"/>
      <c r="CC296" s="236"/>
      <c r="CD296" s="236"/>
      <c r="CE296" s="236"/>
      <c r="CF296" s="236"/>
      <c r="CG296" s="236"/>
      <c r="CH296" s="236"/>
      <c r="CI296" s="236"/>
      <c r="CJ296" s="236"/>
      <c r="CK296" s="236"/>
      <c r="CL296" s="236"/>
      <c r="CM296" s="236"/>
      <c r="CN296" s="236"/>
      <c r="CO296" s="236"/>
      <c r="CP296" s="236"/>
      <c r="CQ296" s="236">
        <f>X296</f>
        <v>50.9</v>
      </c>
      <c r="CR296" s="236"/>
      <c r="CS296" s="236"/>
      <c r="CT296" s="236"/>
      <c r="CU296" s="236"/>
      <c r="CV296" s="236"/>
      <c r="CW296" s="236"/>
      <c r="CX296" s="236"/>
      <c r="CY296" s="236"/>
      <c r="CZ296" s="236"/>
      <c r="DA296" s="236"/>
      <c r="DB296" s="236"/>
      <c r="DC296" s="236"/>
      <c r="DD296" s="236"/>
      <c r="DE296" s="236"/>
      <c r="DF296" s="236"/>
      <c r="DG296" s="236"/>
      <c r="DH296" s="236"/>
      <c r="DI296" s="236"/>
      <c r="DJ296" s="236"/>
      <c r="DK296" s="236"/>
      <c r="DL296" s="236"/>
      <c r="DM296" s="236"/>
      <c r="DN296" s="236"/>
      <c r="DO296" s="236"/>
      <c r="DP296" s="236"/>
      <c r="DQ296" s="236"/>
      <c r="DR296" s="236"/>
      <c r="DS296" s="236"/>
      <c r="DT296" s="236"/>
      <c r="DU296" s="236"/>
      <c r="DV296" s="236"/>
      <c r="DW296" s="236"/>
      <c r="DX296" s="236"/>
      <c r="DY296" s="236"/>
      <c r="DZ296" s="236"/>
      <c r="EA296" s="236"/>
      <c r="EB296" s="236"/>
      <c r="EC296" s="236"/>
      <c r="ED296" s="236"/>
      <c r="EE296" s="236"/>
      <c r="EF296" s="236"/>
      <c r="EG296" s="236"/>
      <c r="EH296" s="236"/>
      <c r="EI296" s="236"/>
      <c r="EJ296" s="236"/>
      <c r="EK296" s="236"/>
      <c r="EL296" s="236"/>
      <c r="EM296" s="236"/>
      <c r="EN296" s="236"/>
      <c r="EO296" s="236"/>
      <c r="EP296" s="236"/>
      <c r="EQ296" s="236"/>
      <c r="ER296" s="236"/>
      <c r="ES296" s="236"/>
      <c r="ET296" s="236"/>
      <c r="EU296" s="236"/>
      <c r="EV296" s="236"/>
      <c r="EW296" s="236"/>
      <c r="EX296" s="236"/>
      <c r="EY296" s="236"/>
      <c r="EZ296" s="236"/>
      <c r="FA296" s="236"/>
      <c r="FB296" s="236"/>
      <c r="FC296" s="274"/>
    </row>
    <row r="297" spans="1:159" s="130" customFormat="1" ht="12.75" customHeight="1">
      <c r="A297" s="264">
        <v>285</v>
      </c>
      <c r="B297" s="265">
        <v>12</v>
      </c>
      <c r="C297" s="266" t="s">
        <v>168</v>
      </c>
      <c r="D297" s="267" t="s">
        <v>598</v>
      </c>
      <c r="E297" s="268">
        <v>1</v>
      </c>
      <c r="F297" s="268">
        <v>1</v>
      </c>
      <c r="G297" s="269">
        <v>0</v>
      </c>
      <c r="H297" s="270">
        <v>1</v>
      </c>
      <c r="I297" s="163" t="s">
        <v>3</v>
      </c>
      <c r="J297" s="164" t="s">
        <v>135</v>
      </c>
      <c r="K297" s="165">
        <v>14.7</v>
      </c>
      <c r="L297" s="166"/>
      <c r="M297" s="166"/>
      <c r="N297" s="165">
        <v>157</v>
      </c>
      <c r="O297" s="165"/>
      <c r="P297" s="165"/>
      <c r="Q297" s="167"/>
      <c r="R297" s="167"/>
      <c r="S297" s="168">
        <v>25.19</v>
      </c>
      <c r="T297" s="167">
        <v>1.1</v>
      </c>
      <c r="U297" s="167"/>
      <c r="V297" s="168">
        <v>27.71</v>
      </c>
      <c r="W297" s="169"/>
      <c r="X297" s="170">
        <v>27.7</v>
      </c>
      <c r="Y297" s="169"/>
      <c r="Z297" s="169"/>
      <c r="AA297" s="169"/>
      <c r="AB297" s="171"/>
      <c r="AC297" s="172"/>
      <c r="AD297" s="169">
        <v>1</v>
      </c>
      <c r="AE297" s="169">
        <v>1</v>
      </c>
      <c r="AF297" s="169">
        <v>28</v>
      </c>
      <c r="AG297" s="169" t="s">
        <v>242</v>
      </c>
      <c r="AH297" s="271">
        <v>0</v>
      </c>
      <c r="AI297" s="272"/>
      <c r="AJ297" s="273"/>
      <c r="AK297" s="273"/>
      <c r="AL297" s="273"/>
      <c r="AM297" s="273"/>
      <c r="AN297" s="273"/>
      <c r="AO297" s="273"/>
      <c r="AP297" s="273"/>
      <c r="AQ297" s="273"/>
      <c r="AR297" s="273"/>
      <c r="AS297" s="273"/>
      <c r="AT297" s="273"/>
      <c r="AU297" s="273"/>
      <c r="AV297" s="273"/>
      <c r="AW297" s="273"/>
      <c r="AX297" s="273"/>
      <c r="AY297" s="273"/>
      <c r="AZ297" s="273"/>
      <c r="BA297" s="273"/>
      <c r="BB297" s="273"/>
      <c r="BC297" s="273"/>
      <c r="BD297" s="236"/>
      <c r="BE297" s="236"/>
      <c r="BF297" s="236"/>
      <c r="BG297" s="236"/>
      <c r="BH297" s="236"/>
      <c r="BI297" s="236"/>
      <c r="BJ297" s="236"/>
      <c r="BK297" s="236"/>
      <c r="BL297" s="236"/>
      <c r="BM297" s="236"/>
      <c r="BN297" s="236"/>
      <c r="BO297" s="236"/>
      <c r="BP297" s="236"/>
      <c r="BQ297" s="236"/>
      <c r="BR297" s="236"/>
      <c r="BS297" s="236"/>
      <c r="BT297" s="236"/>
      <c r="BU297" s="236"/>
      <c r="BV297" s="236"/>
      <c r="BW297" s="236"/>
      <c r="BX297" s="236"/>
      <c r="BY297" s="236"/>
      <c r="BZ297" s="236"/>
      <c r="CA297" s="236"/>
      <c r="CB297" s="236"/>
      <c r="CC297" s="236"/>
      <c r="CD297" s="236"/>
      <c r="CE297" s="236"/>
      <c r="CF297" s="236"/>
      <c r="CG297" s="236"/>
      <c r="CH297" s="236"/>
      <c r="CI297" s="236"/>
      <c r="CJ297" s="236"/>
      <c r="CK297" s="236"/>
      <c r="CL297" s="236"/>
      <c r="CM297" s="236"/>
      <c r="CN297" s="236"/>
      <c r="CO297" s="236"/>
      <c r="CP297" s="236"/>
      <c r="CQ297" s="236"/>
      <c r="CR297" s="236"/>
      <c r="CS297" s="236"/>
      <c r="CT297" s="236"/>
      <c r="CU297" s="236"/>
      <c r="CV297" s="236"/>
      <c r="CW297" s="236"/>
      <c r="CX297" s="236"/>
      <c r="CY297" s="236"/>
      <c r="CZ297" s="236"/>
      <c r="DA297" s="236"/>
      <c r="DB297" s="236"/>
      <c r="DC297" s="236"/>
      <c r="DD297" s="236"/>
      <c r="DE297" s="236"/>
      <c r="DF297" s="236"/>
      <c r="DG297" s="236"/>
      <c r="DH297" s="236"/>
      <c r="DI297" s="236"/>
      <c r="DJ297" s="236"/>
      <c r="DK297" s="236"/>
      <c r="DL297" s="236"/>
      <c r="DM297" s="236"/>
      <c r="DN297" s="236"/>
      <c r="DO297" s="236"/>
      <c r="DP297" s="236"/>
      <c r="DQ297" s="236"/>
      <c r="DR297" s="236"/>
      <c r="DS297" s="236"/>
      <c r="DT297" s="236"/>
      <c r="DU297" s="236"/>
      <c r="DV297" s="236"/>
      <c r="DW297" s="236"/>
      <c r="DX297" s="236"/>
      <c r="DY297" s="236"/>
      <c r="DZ297" s="236"/>
      <c r="EA297" s="236"/>
      <c r="EB297" s="236"/>
      <c r="EC297" s="236"/>
      <c r="ED297" s="236"/>
      <c r="EE297" s="236"/>
      <c r="EF297" s="236"/>
      <c r="EG297" s="236"/>
      <c r="EH297" s="236"/>
      <c r="EI297" s="236"/>
      <c r="EJ297" s="236"/>
      <c r="EK297" s="236"/>
      <c r="EL297" s="236"/>
      <c r="EM297" s="236"/>
      <c r="EN297" s="236"/>
      <c r="EO297" s="236"/>
      <c r="EP297" s="236"/>
      <c r="EQ297" s="236"/>
      <c r="ER297" s="236"/>
      <c r="ES297" s="236"/>
      <c r="ET297" s="236">
        <f>X297</f>
        <v>27.7</v>
      </c>
      <c r="EU297" s="236"/>
      <c r="EV297" s="236"/>
      <c r="EW297" s="236"/>
      <c r="EX297" s="236"/>
      <c r="EY297" s="236"/>
      <c r="EZ297" s="236"/>
      <c r="FA297" s="236"/>
      <c r="FB297" s="236"/>
      <c r="FC297" s="274"/>
    </row>
    <row r="298" spans="1:159" s="130" customFormat="1" ht="12.75" customHeight="1">
      <c r="A298" s="264">
        <v>286</v>
      </c>
      <c r="B298" s="265">
        <v>12</v>
      </c>
      <c r="C298" s="266" t="s">
        <v>171</v>
      </c>
      <c r="D298" s="267" t="s">
        <v>597</v>
      </c>
      <c r="E298" s="268">
        <v>1</v>
      </c>
      <c r="F298" s="268">
        <v>1</v>
      </c>
      <c r="G298" s="269">
        <v>0</v>
      </c>
      <c r="H298" s="270">
        <v>1</v>
      </c>
      <c r="I298" s="163" t="s">
        <v>3</v>
      </c>
      <c r="J298" s="164" t="s">
        <v>135</v>
      </c>
      <c r="K298" s="165">
        <v>25</v>
      </c>
      <c r="L298" s="166"/>
      <c r="M298" s="166"/>
      <c r="N298" s="165">
        <v>550</v>
      </c>
      <c r="O298" s="165"/>
      <c r="P298" s="165"/>
      <c r="Q298" s="167"/>
      <c r="R298" s="167"/>
      <c r="S298" s="168">
        <v>48.5</v>
      </c>
      <c r="T298" s="167">
        <v>1.1</v>
      </c>
      <c r="U298" s="167"/>
      <c r="V298" s="168">
        <v>53.35</v>
      </c>
      <c r="W298" s="169"/>
      <c r="X298" s="170">
        <v>53.4</v>
      </c>
      <c r="Y298" s="169"/>
      <c r="Z298" s="169"/>
      <c r="AA298" s="169"/>
      <c r="AB298" s="171"/>
      <c r="AC298" s="172"/>
      <c r="AD298" s="169">
        <v>3</v>
      </c>
      <c r="AE298" s="169">
        <v>6</v>
      </c>
      <c r="AF298" s="169">
        <v>52</v>
      </c>
      <c r="AG298" s="169" t="s">
        <v>179</v>
      </c>
      <c r="AH298" s="271">
        <v>5</v>
      </c>
      <c r="AI298" s="272"/>
      <c r="AJ298" s="273"/>
      <c r="AK298" s="273"/>
      <c r="AL298" s="273"/>
      <c r="AM298" s="273"/>
      <c r="AN298" s="273"/>
      <c r="AO298" s="273"/>
      <c r="AP298" s="273"/>
      <c r="AQ298" s="273"/>
      <c r="AR298" s="273"/>
      <c r="AS298" s="273"/>
      <c r="AT298" s="273"/>
      <c r="AU298" s="273"/>
      <c r="AV298" s="273"/>
      <c r="AW298" s="273"/>
      <c r="AX298" s="273"/>
      <c r="AY298" s="273"/>
      <c r="AZ298" s="273"/>
      <c r="BA298" s="273"/>
      <c r="BB298" s="273"/>
      <c r="BC298" s="273"/>
      <c r="BD298" s="236"/>
      <c r="BE298" s="236"/>
      <c r="BF298" s="236"/>
      <c r="BG298" s="236"/>
      <c r="BH298" s="236"/>
      <c r="BI298" s="236"/>
      <c r="BJ298" s="236"/>
      <c r="BK298" s="236"/>
      <c r="BL298" s="236"/>
      <c r="BM298" s="236"/>
      <c r="BN298" s="236"/>
      <c r="BO298" s="236"/>
      <c r="BP298" s="236"/>
      <c r="BQ298" s="236"/>
      <c r="BR298" s="236"/>
      <c r="BS298" s="236"/>
      <c r="BT298" s="236"/>
      <c r="BU298" s="236"/>
      <c r="BV298" s="236"/>
      <c r="BW298" s="236"/>
      <c r="BX298" s="236"/>
      <c r="BY298" s="236">
        <f>X298</f>
        <v>53.4</v>
      </c>
      <c r="BZ298" s="236"/>
      <c r="CA298" s="236"/>
      <c r="CB298" s="236"/>
      <c r="CC298" s="236"/>
      <c r="CD298" s="236"/>
      <c r="CE298" s="236"/>
      <c r="CF298" s="236"/>
      <c r="CG298" s="236"/>
      <c r="CH298" s="236"/>
      <c r="CI298" s="236"/>
      <c r="CJ298" s="236">
        <f>X298+AH298</f>
        <v>58.4</v>
      </c>
      <c r="CK298" s="236"/>
      <c r="CL298" s="236"/>
      <c r="CM298" s="236"/>
      <c r="CN298" s="236"/>
      <c r="CO298" s="236"/>
      <c r="CP298" s="236"/>
      <c r="CQ298" s="236"/>
      <c r="CR298" s="236"/>
      <c r="CS298" s="236"/>
      <c r="CT298" s="236"/>
      <c r="CU298" s="236"/>
      <c r="CV298" s="236"/>
      <c r="CW298" s="236"/>
      <c r="CX298" s="236"/>
      <c r="CY298" s="236"/>
      <c r="CZ298" s="236"/>
      <c r="DA298" s="236"/>
      <c r="DB298" s="236"/>
      <c r="DC298" s="236"/>
      <c r="DD298" s="236"/>
      <c r="DE298" s="236"/>
      <c r="DF298" s="236"/>
      <c r="DG298" s="236"/>
      <c r="DH298" s="236"/>
      <c r="DI298" s="236"/>
      <c r="DJ298" s="236"/>
      <c r="DK298" s="236"/>
      <c r="DL298" s="236"/>
      <c r="DM298" s="236"/>
      <c r="DN298" s="236"/>
      <c r="DO298" s="236"/>
      <c r="DP298" s="236"/>
      <c r="DQ298" s="236"/>
      <c r="DR298" s="236"/>
      <c r="DS298" s="236"/>
      <c r="DT298" s="236"/>
      <c r="DU298" s="236"/>
      <c r="DV298" s="236"/>
      <c r="DW298" s="236"/>
      <c r="DX298" s="236"/>
      <c r="DY298" s="236"/>
      <c r="DZ298" s="236"/>
      <c r="EA298" s="236"/>
      <c r="EB298" s="236"/>
      <c r="EC298" s="236"/>
      <c r="ED298" s="236"/>
      <c r="EE298" s="236"/>
      <c r="EF298" s="236"/>
      <c r="EG298" s="236"/>
      <c r="EH298" s="236"/>
      <c r="EI298" s="236"/>
      <c r="EJ298" s="236"/>
      <c r="EK298" s="236"/>
      <c r="EL298" s="236"/>
      <c r="EM298" s="236"/>
      <c r="EN298" s="236"/>
      <c r="EO298" s="236"/>
      <c r="EP298" s="236">
        <f>X298</f>
        <v>53.4</v>
      </c>
      <c r="EQ298" s="236"/>
      <c r="ER298" s="236"/>
      <c r="ES298" s="236"/>
      <c r="ET298" s="236"/>
      <c r="EU298" s="236"/>
      <c r="EV298" s="236"/>
      <c r="EW298" s="236"/>
      <c r="EX298" s="236"/>
      <c r="EY298" s="236"/>
      <c r="EZ298" s="236"/>
      <c r="FA298" s="236"/>
      <c r="FB298" s="236"/>
      <c r="FC298" s="274"/>
    </row>
    <row r="299" spans="1:159" s="130" customFormat="1" ht="12.75" customHeight="1">
      <c r="A299" s="264">
        <v>287</v>
      </c>
      <c r="B299" s="265">
        <v>12</v>
      </c>
      <c r="C299" s="266" t="s">
        <v>171</v>
      </c>
      <c r="D299" s="267" t="s">
        <v>599</v>
      </c>
      <c r="E299" s="268">
        <v>1</v>
      </c>
      <c r="F299" s="268">
        <v>7</v>
      </c>
      <c r="G299" s="269">
        <v>1</v>
      </c>
      <c r="H299" s="270">
        <v>0</v>
      </c>
      <c r="I299" s="163" t="s">
        <v>29</v>
      </c>
      <c r="J299" s="164" t="s">
        <v>431</v>
      </c>
      <c r="K299" s="165"/>
      <c r="L299" s="166"/>
      <c r="M299" s="166"/>
      <c r="N299" s="165"/>
      <c r="O299" s="165"/>
      <c r="P299" s="165">
        <v>8</v>
      </c>
      <c r="Q299" s="167"/>
      <c r="R299" s="167"/>
      <c r="S299" s="168">
        <v>16</v>
      </c>
      <c r="T299" s="167">
        <v>1</v>
      </c>
      <c r="U299" s="167"/>
      <c r="V299" s="168">
        <v>16</v>
      </c>
      <c r="W299" s="169"/>
      <c r="X299" s="170">
        <v>16</v>
      </c>
      <c r="Y299" s="169"/>
      <c r="Z299" s="169"/>
      <c r="AA299" s="169"/>
      <c r="AB299" s="171"/>
      <c r="AC299" s="172"/>
      <c r="AD299" s="169">
        <v>2</v>
      </c>
      <c r="AE299" s="169">
        <v>2</v>
      </c>
      <c r="AF299" s="169">
        <v>0</v>
      </c>
      <c r="AG299" s="169" t="s">
        <v>225</v>
      </c>
      <c r="AH299" s="271">
        <v>0</v>
      </c>
      <c r="AI299" s="272"/>
      <c r="AJ299" s="273"/>
      <c r="AK299" s="273"/>
      <c r="AL299" s="273"/>
      <c r="AM299" s="273"/>
      <c r="AN299" s="273"/>
      <c r="AO299" s="273"/>
      <c r="AP299" s="273">
        <f>X299</f>
        <v>16</v>
      </c>
      <c r="AQ299" s="273"/>
      <c r="AR299" s="273"/>
      <c r="AS299" s="273"/>
      <c r="AT299" s="273"/>
      <c r="AU299" s="273"/>
      <c r="AV299" s="273"/>
      <c r="AW299" s="273"/>
      <c r="AX299" s="273"/>
      <c r="AY299" s="273">
        <f>X299</f>
        <v>16</v>
      </c>
      <c r="AZ299" s="273"/>
      <c r="BA299" s="273"/>
      <c r="BB299" s="273"/>
      <c r="BC299" s="273"/>
      <c r="BD299" s="236"/>
      <c r="BE299" s="236"/>
      <c r="BF299" s="236"/>
      <c r="BG299" s="236"/>
      <c r="BH299" s="236"/>
      <c r="BI299" s="236"/>
      <c r="BJ299" s="236"/>
      <c r="BK299" s="236"/>
      <c r="BL299" s="236"/>
      <c r="BM299" s="236"/>
      <c r="BN299" s="236"/>
      <c r="BO299" s="236"/>
      <c r="BP299" s="236"/>
      <c r="BQ299" s="236"/>
      <c r="BR299" s="236"/>
      <c r="BS299" s="236"/>
      <c r="BT299" s="236"/>
      <c r="BU299" s="236"/>
      <c r="BV299" s="236"/>
      <c r="BW299" s="236"/>
      <c r="BX299" s="236"/>
      <c r="BY299" s="236"/>
      <c r="BZ299" s="236"/>
      <c r="CA299" s="236"/>
      <c r="CB299" s="236"/>
      <c r="CC299" s="236"/>
      <c r="CD299" s="236"/>
      <c r="CE299" s="236"/>
      <c r="CF299" s="236"/>
      <c r="CG299" s="236"/>
      <c r="CH299" s="236"/>
      <c r="CI299" s="236"/>
      <c r="CJ299" s="236"/>
      <c r="CK299" s="236"/>
      <c r="CL299" s="236"/>
      <c r="CM299" s="236"/>
      <c r="CN299" s="236"/>
      <c r="CO299" s="236"/>
      <c r="CP299" s="236"/>
      <c r="CQ299" s="236"/>
      <c r="CR299" s="236"/>
      <c r="CS299" s="236"/>
      <c r="CT299" s="236"/>
      <c r="CU299" s="236"/>
      <c r="CV299" s="236"/>
      <c r="CW299" s="236"/>
      <c r="CX299" s="236"/>
      <c r="CY299" s="236"/>
      <c r="CZ299" s="236"/>
      <c r="DA299" s="236"/>
      <c r="DB299" s="236"/>
      <c r="DC299" s="236"/>
      <c r="DD299" s="236"/>
      <c r="DE299" s="236"/>
      <c r="DF299" s="236"/>
      <c r="DG299" s="236"/>
      <c r="DH299" s="236"/>
      <c r="DI299" s="236"/>
      <c r="DJ299" s="236"/>
      <c r="DK299" s="236"/>
      <c r="DL299" s="236"/>
      <c r="DM299" s="236"/>
      <c r="DN299" s="236"/>
      <c r="DO299" s="236"/>
      <c r="DP299" s="236"/>
      <c r="DQ299" s="236"/>
      <c r="DR299" s="236"/>
      <c r="DS299" s="236"/>
      <c r="DT299" s="236"/>
      <c r="DU299" s="236"/>
      <c r="DV299" s="236"/>
      <c r="DW299" s="236"/>
      <c r="DX299" s="236"/>
      <c r="DY299" s="236"/>
      <c r="DZ299" s="236"/>
      <c r="EA299" s="236"/>
      <c r="EB299" s="236"/>
      <c r="EC299" s="236"/>
      <c r="ED299" s="236"/>
      <c r="EE299" s="236"/>
      <c r="EF299" s="236"/>
      <c r="EG299" s="236"/>
      <c r="EH299" s="236"/>
      <c r="EI299" s="236"/>
      <c r="EJ299" s="236"/>
      <c r="EK299" s="236"/>
      <c r="EL299" s="236"/>
      <c r="EM299" s="236"/>
      <c r="EN299" s="236"/>
      <c r="EO299" s="236"/>
      <c r="EP299" s="236"/>
      <c r="EQ299" s="236"/>
      <c r="ER299" s="236"/>
      <c r="ES299" s="236"/>
      <c r="ET299" s="236"/>
      <c r="EU299" s="236"/>
      <c r="EV299" s="236"/>
      <c r="EW299" s="236"/>
      <c r="EX299" s="236"/>
      <c r="EY299" s="236"/>
      <c r="EZ299" s="236"/>
      <c r="FA299" s="236"/>
      <c r="FB299" s="236"/>
      <c r="FC299" s="274"/>
    </row>
    <row r="300" spans="1:159" s="130" customFormat="1" ht="12.75" customHeight="1">
      <c r="A300" s="264">
        <v>288</v>
      </c>
      <c r="B300" s="265">
        <v>12</v>
      </c>
      <c r="C300" s="266" t="s">
        <v>321</v>
      </c>
      <c r="D300" s="267" t="s">
        <v>600</v>
      </c>
      <c r="E300" s="268">
        <v>1</v>
      </c>
      <c r="F300" s="268">
        <v>1</v>
      </c>
      <c r="G300" s="269">
        <v>0</v>
      </c>
      <c r="H300" s="270">
        <v>1</v>
      </c>
      <c r="I300" s="163" t="s">
        <v>3</v>
      </c>
      <c r="J300" s="164" t="s">
        <v>135</v>
      </c>
      <c r="K300" s="165">
        <v>18.4</v>
      </c>
      <c r="L300" s="166"/>
      <c r="M300" s="166"/>
      <c r="N300" s="165">
        <v>553</v>
      </c>
      <c r="O300" s="165"/>
      <c r="P300" s="165"/>
      <c r="Q300" s="167"/>
      <c r="R300" s="167"/>
      <c r="S300" s="168">
        <v>38.66</v>
      </c>
      <c r="T300" s="167">
        <v>1.1</v>
      </c>
      <c r="U300" s="167"/>
      <c r="V300" s="168">
        <v>42.53</v>
      </c>
      <c r="W300" s="169"/>
      <c r="X300" s="170">
        <v>42.5</v>
      </c>
      <c r="Y300" s="169"/>
      <c r="Z300" s="169"/>
      <c r="AA300" s="169"/>
      <c r="AB300" s="171"/>
      <c r="AC300" s="172"/>
      <c r="AD300" s="169">
        <v>1</v>
      </c>
      <c r="AE300" s="169">
        <v>1</v>
      </c>
      <c r="AF300" s="169">
        <v>42</v>
      </c>
      <c r="AG300" s="169" t="s">
        <v>242</v>
      </c>
      <c r="AH300" s="271">
        <v>0</v>
      </c>
      <c r="AI300" s="272"/>
      <c r="AJ300" s="273"/>
      <c r="AK300" s="273"/>
      <c r="AL300" s="273"/>
      <c r="AM300" s="273"/>
      <c r="AN300" s="273"/>
      <c r="AO300" s="273"/>
      <c r="AP300" s="273"/>
      <c r="AQ300" s="273"/>
      <c r="AR300" s="273"/>
      <c r="AS300" s="273"/>
      <c r="AT300" s="273"/>
      <c r="AU300" s="273"/>
      <c r="AV300" s="273"/>
      <c r="AW300" s="273"/>
      <c r="AX300" s="273"/>
      <c r="AY300" s="273"/>
      <c r="AZ300" s="273"/>
      <c r="BA300" s="273"/>
      <c r="BB300" s="273"/>
      <c r="BC300" s="273"/>
      <c r="BD300" s="236"/>
      <c r="BE300" s="236"/>
      <c r="BF300" s="236"/>
      <c r="BG300" s="236"/>
      <c r="BH300" s="236"/>
      <c r="BI300" s="236"/>
      <c r="BJ300" s="236"/>
      <c r="BK300" s="236"/>
      <c r="BL300" s="236"/>
      <c r="BM300" s="236"/>
      <c r="BN300" s="236"/>
      <c r="BO300" s="236"/>
      <c r="BP300" s="236"/>
      <c r="BQ300" s="236"/>
      <c r="BR300" s="236"/>
      <c r="BS300" s="236"/>
      <c r="BT300" s="236"/>
      <c r="BU300" s="236"/>
      <c r="BV300" s="236"/>
      <c r="BW300" s="236"/>
      <c r="BX300" s="236"/>
      <c r="BY300" s="236"/>
      <c r="BZ300" s="236"/>
      <c r="CA300" s="236"/>
      <c r="CB300" s="236"/>
      <c r="CC300" s="236"/>
      <c r="CD300" s="236"/>
      <c r="CE300" s="236"/>
      <c r="CF300" s="236"/>
      <c r="CG300" s="236"/>
      <c r="CH300" s="236"/>
      <c r="CI300" s="236"/>
      <c r="CJ300" s="236"/>
      <c r="CK300" s="236"/>
      <c r="CL300" s="236"/>
      <c r="CM300" s="236"/>
      <c r="CN300" s="236"/>
      <c r="CO300" s="236"/>
      <c r="CP300" s="236"/>
      <c r="CQ300" s="236"/>
      <c r="CR300" s="236"/>
      <c r="CS300" s="236"/>
      <c r="CT300" s="236"/>
      <c r="CU300" s="236"/>
      <c r="CV300" s="236"/>
      <c r="CW300" s="236"/>
      <c r="CX300" s="236"/>
      <c r="CY300" s="236"/>
      <c r="CZ300" s="236"/>
      <c r="DA300" s="236"/>
      <c r="DB300" s="236"/>
      <c r="DC300" s="236"/>
      <c r="DD300" s="236"/>
      <c r="DE300" s="236"/>
      <c r="DF300" s="236"/>
      <c r="DG300" s="236"/>
      <c r="DH300" s="236"/>
      <c r="DI300" s="236"/>
      <c r="DJ300" s="236"/>
      <c r="DK300" s="236"/>
      <c r="DL300" s="236"/>
      <c r="DM300" s="236"/>
      <c r="DN300" s="236"/>
      <c r="DO300" s="236"/>
      <c r="DP300" s="236"/>
      <c r="DQ300" s="236"/>
      <c r="DR300" s="236"/>
      <c r="DS300" s="236"/>
      <c r="DT300" s="236"/>
      <c r="DU300" s="236"/>
      <c r="DV300" s="236"/>
      <c r="DW300" s="236"/>
      <c r="DX300" s="236"/>
      <c r="DY300" s="236"/>
      <c r="DZ300" s="236"/>
      <c r="EA300" s="236"/>
      <c r="EB300" s="236"/>
      <c r="EC300" s="236"/>
      <c r="ED300" s="236"/>
      <c r="EE300" s="236"/>
      <c r="EF300" s="236"/>
      <c r="EG300" s="236"/>
      <c r="EH300" s="236"/>
      <c r="EI300" s="236"/>
      <c r="EJ300" s="236"/>
      <c r="EK300" s="236"/>
      <c r="EL300" s="236"/>
      <c r="EM300" s="236"/>
      <c r="EN300" s="236"/>
      <c r="EO300" s="236"/>
      <c r="EP300" s="236"/>
      <c r="EQ300" s="236"/>
      <c r="ER300" s="236"/>
      <c r="ES300" s="236"/>
      <c r="ET300" s="236">
        <f>X300</f>
        <v>42.5</v>
      </c>
      <c r="EU300" s="236"/>
      <c r="EV300" s="236"/>
      <c r="EW300" s="236"/>
      <c r="EX300" s="236"/>
      <c r="EY300" s="236"/>
      <c r="EZ300" s="236"/>
      <c r="FA300" s="236"/>
      <c r="FB300" s="236"/>
      <c r="FC300" s="274"/>
    </row>
    <row r="301" spans="1:159" s="130" customFormat="1" ht="12.75" customHeight="1">
      <c r="A301" s="264">
        <v>289</v>
      </c>
      <c r="B301" s="265">
        <v>12</v>
      </c>
      <c r="C301" s="266" t="s">
        <v>173</v>
      </c>
      <c r="D301" s="267" t="s">
        <v>601</v>
      </c>
      <c r="E301" s="268">
        <v>1</v>
      </c>
      <c r="F301" s="268">
        <v>1</v>
      </c>
      <c r="G301" s="269">
        <v>0</v>
      </c>
      <c r="H301" s="270">
        <v>1</v>
      </c>
      <c r="I301" s="163" t="s">
        <v>3</v>
      </c>
      <c r="J301" s="164" t="s">
        <v>135</v>
      </c>
      <c r="K301" s="165">
        <v>19</v>
      </c>
      <c r="L301" s="166"/>
      <c r="M301" s="166"/>
      <c r="N301" s="165">
        <v>650</v>
      </c>
      <c r="O301" s="165"/>
      <c r="P301" s="165"/>
      <c r="Q301" s="167"/>
      <c r="R301" s="167"/>
      <c r="S301" s="168">
        <v>41.5</v>
      </c>
      <c r="T301" s="167">
        <v>1.1</v>
      </c>
      <c r="U301" s="167"/>
      <c r="V301" s="168">
        <v>45.65</v>
      </c>
      <c r="W301" s="169"/>
      <c r="X301" s="170">
        <v>45.7</v>
      </c>
      <c r="Y301" s="169"/>
      <c r="Z301" s="169"/>
      <c r="AA301" s="169"/>
      <c r="AB301" s="171"/>
      <c r="AC301" s="172"/>
      <c r="AD301" s="169">
        <v>1</v>
      </c>
      <c r="AE301" s="169">
        <v>2</v>
      </c>
      <c r="AF301" s="169">
        <v>45</v>
      </c>
      <c r="AG301" s="169" t="s">
        <v>151</v>
      </c>
      <c r="AH301" s="271">
        <v>0</v>
      </c>
      <c r="AI301" s="272"/>
      <c r="AJ301" s="273"/>
      <c r="AK301" s="273"/>
      <c r="AL301" s="273"/>
      <c r="AM301" s="273"/>
      <c r="AN301" s="273"/>
      <c r="AO301" s="273"/>
      <c r="AP301" s="273"/>
      <c r="AQ301" s="273"/>
      <c r="AR301" s="273"/>
      <c r="AS301" s="273"/>
      <c r="AT301" s="273"/>
      <c r="AU301" s="273"/>
      <c r="AV301" s="273"/>
      <c r="AW301" s="273"/>
      <c r="AX301" s="273"/>
      <c r="AY301" s="273"/>
      <c r="AZ301" s="273"/>
      <c r="BA301" s="273"/>
      <c r="BB301" s="273"/>
      <c r="BC301" s="273"/>
      <c r="BD301" s="236"/>
      <c r="BE301" s="236"/>
      <c r="BF301" s="236"/>
      <c r="BG301" s="236"/>
      <c r="BH301" s="236"/>
      <c r="BI301" s="236"/>
      <c r="BJ301" s="236"/>
      <c r="BK301" s="236"/>
      <c r="BL301" s="236"/>
      <c r="BM301" s="236"/>
      <c r="BN301" s="236"/>
      <c r="BO301" s="236"/>
      <c r="BP301" s="236"/>
      <c r="BQ301" s="236"/>
      <c r="BR301" s="236"/>
      <c r="BS301" s="236"/>
      <c r="BT301" s="236"/>
      <c r="BU301" s="236"/>
      <c r="BV301" s="236"/>
      <c r="BW301" s="236"/>
      <c r="BX301" s="236"/>
      <c r="BY301" s="236"/>
      <c r="BZ301" s="236"/>
      <c r="CA301" s="236"/>
      <c r="CB301" s="236"/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  <c r="CM301" s="236"/>
      <c r="CN301" s="236"/>
      <c r="CO301" s="236"/>
      <c r="CP301" s="236"/>
      <c r="CQ301" s="236">
        <f>X301</f>
        <v>45.7</v>
      </c>
      <c r="CR301" s="236"/>
      <c r="CS301" s="236"/>
      <c r="CT301" s="236"/>
      <c r="CU301" s="236"/>
      <c r="CV301" s="236"/>
      <c r="CW301" s="236"/>
      <c r="CX301" s="236"/>
      <c r="CY301" s="236"/>
      <c r="CZ301" s="236"/>
      <c r="DA301" s="236"/>
      <c r="DB301" s="236"/>
      <c r="DC301" s="236"/>
      <c r="DD301" s="236"/>
      <c r="DE301" s="236"/>
      <c r="DF301" s="236"/>
      <c r="DG301" s="236"/>
      <c r="DH301" s="236"/>
      <c r="DI301" s="236"/>
      <c r="DJ301" s="236"/>
      <c r="DK301" s="236"/>
      <c r="DL301" s="236"/>
      <c r="DM301" s="236"/>
      <c r="DN301" s="236"/>
      <c r="DO301" s="236"/>
      <c r="DP301" s="236"/>
      <c r="DQ301" s="236"/>
      <c r="DR301" s="236"/>
      <c r="DS301" s="236"/>
      <c r="DT301" s="236"/>
      <c r="DU301" s="236"/>
      <c r="DV301" s="236"/>
      <c r="DW301" s="236"/>
      <c r="DX301" s="236"/>
      <c r="DY301" s="236"/>
      <c r="DZ301" s="236"/>
      <c r="EA301" s="236"/>
      <c r="EB301" s="236"/>
      <c r="EC301" s="236"/>
      <c r="ED301" s="236"/>
      <c r="EE301" s="236"/>
      <c r="EF301" s="236"/>
      <c r="EG301" s="236"/>
      <c r="EH301" s="236"/>
      <c r="EI301" s="236"/>
      <c r="EJ301" s="236"/>
      <c r="EK301" s="236"/>
      <c r="EL301" s="236"/>
      <c r="EM301" s="236"/>
      <c r="EN301" s="236"/>
      <c r="EO301" s="236"/>
      <c r="EP301" s="236"/>
      <c r="EQ301" s="236"/>
      <c r="ER301" s="236"/>
      <c r="ES301" s="236"/>
      <c r="ET301" s="236"/>
      <c r="EU301" s="236"/>
      <c r="EV301" s="236"/>
      <c r="EW301" s="236"/>
      <c r="EX301" s="236"/>
      <c r="EY301" s="236"/>
      <c r="EZ301" s="236"/>
      <c r="FA301" s="236"/>
      <c r="FB301" s="236"/>
      <c r="FC301" s="274"/>
    </row>
    <row r="302" spans="1:159" s="130" customFormat="1" ht="12.75" customHeight="1">
      <c r="A302" s="264">
        <v>290</v>
      </c>
      <c r="B302" s="265">
        <v>12</v>
      </c>
      <c r="C302" s="266" t="s">
        <v>282</v>
      </c>
      <c r="D302" s="267" t="s">
        <v>602</v>
      </c>
      <c r="E302" s="268">
        <v>1</v>
      </c>
      <c r="F302" s="268">
        <v>1</v>
      </c>
      <c r="G302" s="269">
        <v>0</v>
      </c>
      <c r="H302" s="270">
        <v>1</v>
      </c>
      <c r="I302" s="163" t="s">
        <v>3</v>
      </c>
      <c r="J302" s="164" t="s">
        <v>135</v>
      </c>
      <c r="K302" s="165">
        <v>20.5</v>
      </c>
      <c r="L302" s="166"/>
      <c r="M302" s="166"/>
      <c r="N302" s="165">
        <v>35</v>
      </c>
      <c r="O302" s="165"/>
      <c r="P302" s="165"/>
      <c r="Q302" s="167"/>
      <c r="R302" s="167"/>
      <c r="S302" s="168">
        <v>31.45</v>
      </c>
      <c r="T302" s="167">
        <v>1.1</v>
      </c>
      <c r="U302" s="167"/>
      <c r="V302" s="168">
        <v>34.6</v>
      </c>
      <c r="W302" s="169"/>
      <c r="X302" s="170">
        <v>34.6</v>
      </c>
      <c r="Y302" s="169"/>
      <c r="Z302" s="169"/>
      <c r="AA302" s="169"/>
      <c r="AB302" s="171"/>
      <c r="AC302" s="172"/>
      <c r="AD302" s="169">
        <v>1</v>
      </c>
      <c r="AE302" s="169">
        <v>1</v>
      </c>
      <c r="AF302" s="169">
        <v>34</v>
      </c>
      <c r="AG302" s="169" t="s">
        <v>242</v>
      </c>
      <c r="AH302" s="271">
        <v>0</v>
      </c>
      <c r="AI302" s="272"/>
      <c r="AJ302" s="273"/>
      <c r="AK302" s="273"/>
      <c r="AL302" s="273"/>
      <c r="AM302" s="273"/>
      <c r="AN302" s="273"/>
      <c r="AO302" s="273"/>
      <c r="AP302" s="273"/>
      <c r="AQ302" s="273"/>
      <c r="AR302" s="273"/>
      <c r="AS302" s="273"/>
      <c r="AT302" s="273"/>
      <c r="AU302" s="273"/>
      <c r="AV302" s="273"/>
      <c r="AW302" s="273"/>
      <c r="AX302" s="273"/>
      <c r="AY302" s="273"/>
      <c r="AZ302" s="273"/>
      <c r="BA302" s="273"/>
      <c r="BB302" s="273"/>
      <c r="BC302" s="273"/>
      <c r="BD302" s="236"/>
      <c r="BE302" s="236"/>
      <c r="BF302" s="236"/>
      <c r="BG302" s="236"/>
      <c r="BH302" s="236"/>
      <c r="BI302" s="236"/>
      <c r="BJ302" s="236"/>
      <c r="BK302" s="236"/>
      <c r="BL302" s="236"/>
      <c r="BM302" s="236"/>
      <c r="BN302" s="236"/>
      <c r="BO302" s="236"/>
      <c r="BP302" s="236"/>
      <c r="BQ302" s="236"/>
      <c r="BR302" s="236"/>
      <c r="BS302" s="236"/>
      <c r="BT302" s="236"/>
      <c r="BU302" s="236"/>
      <c r="BV302" s="236"/>
      <c r="BW302" s="236"/>
      <c r="BX302" s="236"/>
      <c r="BY302" s="236"/>
      <c r="BZ302" s="236"/>
      <c r="CA302" s="236"/>
      <c r="CB302" s="236"/>
      <c r="CC302" s="236"/>
      <c r="CD302" s="236"/>
      <c r="CE302" s="236"/>
      <c r="CF302" s="236"/>
      <c r="CG302" s="236"/>
      <c r="CH302" s="236"/>
      <c r="CI302" s="236"/>
      <c r="CJ302" s="236"/>
      <c r="CK302" s="236"/>
      <c r="CL302" s="236"/>
      <c r="CM302" s="236"/>
      <c r="CN302" s="236"/>
      <c r="CO302" s="236"/>
      <c r="CP302" s="236"/>
      <c r="CQ302" s="236"/>
      <c r="CR302" s="236"/>
      <c r="CS302" s="236"/>
      <c r="CT302" s="236"/>
      <c r="CU302" s="236"/>
      <c r="CV302" s="236"/>
      <c r="CW302" s="236"/>
      <c r="CX302" s="236"/>
      <c r="CY302" s="236"/>
      <c r="CZ302" s="236"/>
      <c r="DA302" s="236"/>
      <c r="DB302" s="236"/>
      <c r="DC302" s="236"/>
      <c r="DD302" s="236"/>
      <c r="DE302" s="236"/>
      <c r="DF302" s="236"/>
      <c r="DG302" s="236"/>
      <c r="DH302" s="236"/>
      <c r="DI302" s="236"/>
      <c r="DJ302" s="236"/>
      <c r="DK302" s="236"/>
      <c r="DL302" s="236"/>
      <c r="DM302" s="236"/>
      <c r="DN302" s="236"/>
      <c r="DO302" s="236"/>
      <c r="DP302" s="236"/>
      <c r="DQ302" s="236"/>
      <c r="DR302" s="236"/>
      <c r="DS302" s="236"/>
      <c r="DT302" s="236"/>
      <c r="DU302" s="236"/>
      <c r="DV302" s="236"/>
      <c r="DW302" s="236"/>
      <c r="DX302" s="236"/>
      <c r="DY302" s="236"/>
      <c r="DZ302" s="236"/>
      <c r="EA302" s="236"/>
      <c r="EB302" s="236"/>
      <c r="EC302" s="236"/>
      <c r="ED302" s="236"/>
      <c r="EE302" s="236"/>
      <c r="EF302" s="236"/>
      <c r="EG302" s="236"/>
      <c r="EH302" s="236"/>
      <c r="EI302" s="236"/>
      <c r="EJ302" s="236"/>
      <c r="EK302" s="236"/>
      <c r="EL302" s="236"/>
      <c r="EM302" s="236"/>
      <c r="EN302" s="236"/>
      <c r="EO302" s="236"/>
      <c r="EP302" s="236"/>
      <c r="EQ302" s="236"/>
      <c r="ER302" s="236"/>
      <c r="ES302" s="236"/>
      <c r="ET302" s="236">
        <f>X302</f>
        <v>34.6</v>
      </c>
      <c r="EU302" s="236"/>
      <c r="EV302" s="236"/>
      <c r="EW302" s="236"/>
      <c r="EX302" s="236"/>
      <c r="EY302" s="236"/>
      <c r="EZ302" s="236"/>
      <c r="FA302" s="236"/>
      <c r="FB302" s="236"/>
      <c r="FC302" s="274"/>
    </row>
    <row r="303" spans="1:159" s="130" customFormat="1" ht="12.75" customHeight="1">
      <c r="A303" s="264">
        <v>291</v>
      </c>
      <c r="B303" s="265">
        <v>12</v>
      </c>
      <c r="C303" s="266" t="s">
        <v>175</v>
      </c>
      <c r="D303" s="267" t="s">
        <v>603</v>
      </c>
      <c r="E303" s="268">
        <v>1</v>
      </c>
      <c r="F303" s="268">
        <v>1</v>
      </c>
      <c r="G303" s="269">
        <v>0</v>
      </c>
      <c r="H303" s="270">
        <v>1</v>
      </c>
      <c r="I303" s="163" t="s">
        <v>3</v>
      </c>
      <c r="J303" s="164" t="s">
        <v>135</v>
      </c>
      <c r="K303" s="165">
        <v>3</v>
      </c>
      <c r="L303" s="166"/>
      <c r="M303" s="166"/>
      <c r="N303" s="165">
        <v>50</v>
      </c>
      <c r="O303" s="165"/>
      <c r="P303" s="165"/>
      <c r="Q303" s="167"/>
      <c r="R303" s="167"/>
      <c r="S303" s="168">
        <v>5.5</v>
      </c>
      <c r="T303" s="167">
        <v>1.1</v>
      </c>
      <c r="U303" s="167"/>
      <c r="V303" s="168">
        <v>6.05</v>
      </c>
      <c r="W303" s="169"/>
      <c r="X303" s="170">
        <v>6.1</v>
      </c>
      <c r="Y303" s="169"/>
      <c r="Z303" s="169"/>
      <c r="AA303" s="169"/>
      <c r="AB303" s="171"/>
      <c r="AC303" s="172"/>
      <c r="AD303" s="169">
        <v>2</v>
      </c>
      <c r="AE303" s="169">
        <v>2</v>
      </c>
      <c r="AF303" s="169">
        <v>0</v>
      </c>
      <c r="AG303" s="169" t="s">
        <v>65</v>
      </c>
      <c r="AH303" s="271">
        <v>0</v>
      </c>
      <c r="AI303" s="272"/>
      <c r="AJ303" s="273"/>
      <c r="AK303" s="273"/>
      <c r="AL303" s="273"/>
      <c r="AM303" s="273"/>
      <c r="AN303" s="273"/>
      <c r="AO303" s="273"/>
      <c r="AP303" s="273"/>
      <c r="AQ303" s="273"/>
      <c r="AR303" s="273"/>
      <c r="AS303" s="273"/>
      <c r="AT303" s="273"/>
      <c r="AU303" s="273"/>
      <c r="AV303" s="273"/>
      <c r="AW303" s="273"/>
      <c r="AX303" s="273"/>
      <c r="AY303" s="273">
        <f>X303</f>
        <v>6.1</v>
      </c>
      <c r="AZ303" s="273"/>
      <c r="BA303" s="273"/>
      <c r="BB303" s="273"/>
      <c r="BC303" s="273"/>
      <c r="BD303" s="236"/>
      <c r="BE303" s="236"/>
      <c r="BF303" s="236"/>
      <c r="BG303" s="236"/>
      <c r="BH303" s="236"/>
      <c r="BI303" s="236"/>
      <c r="BJ303" s="236"/>
      <c r="BK303" s="236"/>
      <c r="BL303" s="236"/>
      <c r="BM303" s="236"/>
      <c r="BN303" s="236"/>
      <c r="BO303" s="236"/>
      <c r="BP303" s="236"/>
      <c r="BQ303" s="236"/>
      <c r="BR303" s="236"/>
      <c r="BS303" s="236"/>
      <c r="BT303" s="236"/>
      <c r="BU303" s="236"/>
      <c r="BV303" s="236"/>
      <c r="BW303" s="236"/>
      <c r="BX303" s="236"/>
      <c r="BY303" s="236"/>
      <c r="BZ303" s="236"/>
      <c r="CA303" s="236"/>
      <c r="CB303" s="236"/>
      <c r="CC303" s="236"/>
      <c r="CD303" s="236"/>
      <c r="CE303" s="236"/>
      <c r="CF303" s="236">
        <f>X303</f>
        <v>6.1</v>
      </c>
      <c r="CG303" s="236"/>
      <c r="CH303" s="236"/>
      <c r="CI303" s="236"/>
      <c r="CJ303" s="236"/>
      <c r="CK303" s="236"/>
      <c r="CL303" s="236"/>
      <c r="CM303" s="236"/>
      <c r="CN303" s="236"/>
      <c r="CO303" s="236"/>
      <c r="CP303" s="236"/>
      <c r="CQ303" s="236"/>
      <c r="CR303" s="236"/>
      <c r="CS303" s="236"/>
      <c r="CT303" s="236"/>
      <c r="CU303" s="236"/>
      <c r="CV303" s="236"/>
      <c r="CW303" s="236"/>
      <c r="CX303" s="236"/>
      <c r="CY303" s="236"/>
      <c r="CZ303" s="236"/>
      <c r="DA303" s="236"/>
      <c r="DB303" s="236"/>
      <c r="DC303" s="236"/>
      <c r="DD303" s="236"/>
      <c r="DE303" s="236"/>
      <c r="DF303" s="236"/>
      <c r="DG303" s="236"/>
      <c r="DH303" s="236"/>
      <c r="DI303" s="236"/>
      <c r="DJ303" s="236"/>
      <c r="DK303" s="236"/>
      <c r="DL303" s="236"/>
      <c r="DM303" s="236"/>
      <c r="DN303" s="236"/>
      <c r="DO303" s="236"/>
      <c r="DP303" s="236"/>
      <c r="DQ303" s="236"/>
      <c r="DR303" s="236"/>
      <c r="DS303" s="236"/>
      <c r="DT303" s="236"/>
      <c r="DU303" s="236"/>
      <c r="DV303" s="236"/>
      <c r="DW303" s="236"/>
      <c r="DX303" s="236"/>
      <c r="DY303" s="236"/>
      <c r="DZ303" s="236"/>
      <c r="EA303" s="236"/>
      <c r="EB303" s="236"/>
      <c r="EC303" s="236"/>
      <c r="ED303" s="236"/>
      <c r="EE303" s="236"/>
      <c r="EF303" s="236"/>
      <c r="EG303" s="236"/>
      <c r="EH303" s="236"/>
      <c r="EI303" s="236"/>
      <c r="EJ303" s="236"/>
      <c r="EK303" s="236"/>
      <c r="EL303" s="236"/>
      <c r="EM303" s="236"/>
      <c r="EN303" s="236"/>
      <c r="EO303" s="236"/>
      <c r="EP303" s="236"/>
      <c r="EQ303" s="236"/>
      <c r="ER303" s="236"/>
      <c r="ES303" s="236"/>
      <c r="ET303" s="236"/>
      <c r="EU303" s="236"/>
      <c r="EV303" s="236"/>
      <c r="EW303" s="236"/>
      <c r="EX303" s="236"/>
      <c r="EY303" s="236"/>
      <c r="EZ303" s="236"/>
      <c r="FA303" s="236"/>
      <c r="FB303" s="236"/>
      <c r="FC303" s="274"/>
    </row>
    <row r="304" spans="1:159" s="130" customFormat="1" ht="12.75" customHeight="1">
      <c r="A304" s="264">
        <v>299</v>
      </c>
      <c r="B304" s="265">
        <v>12</v>
      </c>
      <c r="C304" s="266" t="s">
        <v>327</v>
      </c>
      <c r="D304" s="267" t="s">
        <v>604</v>
      </c>
      <c r="E304" s="268">
        <v>1</v>
      </c>
      <c r="F304" s="268">
        <v>1</v>
      </c>
      <c r="G304" s="269">
        <v>0</v>
      </c>
      <c r="H304" s="270">
        <v>1</v>
      </c>
      <c r="I304" s="163" t="s">
        <v>3</v>
      </c>
      <c r="J304" s="164" t="s">
        <v>135</v>
      </c>
      <c r="K304" s="165">
        <v>7</v>
      </c>
      <c r="L304" s="166"/>
      <c r="M304" s="166"/>
      <c r="N304" s="165">
        <v>0</v>
      </c>
      <c r="O304" s="165"/>
      <c r="P304" s="165"/>
      <c r="Q304" s="167"/>
      <c r="R304" s="167"/>
      <c r="S304" s="168">
        <v>10.5</v>
      </c>
      <c r="T304" s="167">
        <v>1.1</v>
      </c>
      <c r="U304" s="167"/>
      <c r="V304" s="168">
        <v>11.55</v>
      </c>
      <c r="W304" s="169"/>
      <c r="X304" s="170">
        <v>11.6</v>
      </c>
      <c r="Y304" s="169"/>
      <c r="Z304" s="169"/>
      <c r="AA304" s="169"/>
      <c r="AB304" s="171"/>
      <c r="AC304" s="172"/>
      <c r="AD304" s="169">
        <v>2</v>
      </c>
      <c r="AE304" s="169">
        <v>2</v>
      </c>
      <c r="AF304" s="169">
        <v>0</v>
      </c>
      <c r="AG304" s="169" t="s">
        <v>65</v>
      </c>
      <c r="AH304" s="271">
        <v>0</v>
      </c>
      <c r="AI304" s="272"/>
      <c r="AJ304" s="273"/>
      <c r="AK304" s="273"/>
      <c r="AL304" s="273"/>
      <c r="AM304" s="273"/>
      <c r="AN304" s="273"/>
      <c r="AO304" s="273"/>
      <c r="AP304" s="273">
        <f>X304</f>
        <v>11.6</v>
      </c>
      <c r="AQ304" s="273"/>
      <c r="AR304" s="273"/>
      <c r="AS304" s="273"/>
      <c r="AT304" s="273"/>
      <c r="AU304" s="273"/>
      <c r="AV304" s="273"/>
      <c r="AW304" s="273"/>
      <c r="AX304" s="273"/>
      <c r="AY304" s="273">
        <f>X304</f>
        <v>11.6</v>
      </c>
      <c r="AZ304" s="273"/>
      <c r="BA304" s="273"/>
      <c r="BB304" s="273"/>
      <c r="BC304" s="273"/>
      <c r="BD304" s="236"/>
      <c r="BE304" s="236"/>
      <c r="BF304" s="236"/>
      <c r="BG304" s="236"/>
      <c r="BH304" s="236"/>
      <c r="BI304" s="236"/>
      <c r="BJ304" s="236"/>
      <c r="BK304" s="236"/>
      <c r="BL304" s="236"/>
      <c r="BM304" s="236"/>
      <c r="BN304" s="236"/>
      <c r="BO304" s="236"/>
      <c r="BP304" s="236"/>
      <c r="BQ304" s="236"/>
      <c r="BR304" s="236"/>
      <c r="BS304" s="236"/>
      <c r="BT304" s="236"/>
      <c r="BU304" s="236"/>
      <c r="BV304" s="236"/>
      <c r="BW304" s="236"/>
      <c r="BX304" s="236"/>
      <c r="BY304" s="236"/>
      <c r="BZ304" s="236"/>
      <c r="CA304" s="236"/>
      <c r="CB304" s="236"/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  <c r="CM304" s="236"/>
      <c r="CN304" s="236"/>
      <c r="CO304" s="236"/>
      <c r="CP304" s="236"/>
      <c r="CQ304" s="236"/>
      <c r="CR304" s="236"/>
      <c r="CS304" s="236"/>
      <c r="CT304" s="236"/>
      <c r="CU304" s="236"/>
      <c r="CV304" s="236"/>
      <c r="CW304" s="236"/>
      <c r="CX304" s="236"/>
      <c r="CY304" s="236"/>
      <c r="CZ304" s="236"/>
      <c r="DA304" s="236"/>
      <c r="DB304" s="236"/>
      <c r="DC304" s="236"/>
      <c r="DD304" s="236"/>
      <c r="DE304" s="236"/>
      <c r="DF304" s="236"/>
      <c r="DG304" s="236"/>
      <c r="DH304" s="236"/>
      <c r="DI304" s="236"/>
      <c r="DJ304" s="236"/>
      <c r="DK304" s="236"/>
      <c r="DL304" s="236"/>
      <c r="DM304" s="236"/>
      <c r="DN304" s="236"/>
      <c r="DO304" s="236"/>
      <c r="DP304" s="236"/>
      <c r="DQ304" s="236"/>
      <c r="DR304" s="236"/>
      <c r="DS304" s="236"/>
      <c r="DT304" s="236"/>
      <c r="DU304" s="236"/>
      <c r="DV304" s="236"/>
      <c r="DW304" s="236"/>
      <c r="DX304" s="236"/>
      <c r="DY304" s="236"/>
      <c r="DZ304" s="236"/>
      <c r="EA304" s="236"/>
      <c r="EB304" s="236"/>
      <c r="EC304" s="236"/>
      <c r="ED304" s="236"/>
      <c r="EE304" s="236"/>
      <c r="EF304" s="236"/>
      <c r="EG304" s="236"/>
      <c r="EH304" s="236"/>
      <c r="EI304" s="236"/>
      <c r="EJ304" s="236"/>
      <c r="EK304" s="236"/>
      <c r="EL304" s="236"/>
      <c r="EM304" s="236"/>
      <c r="EN304" s="236"/>
      <c r="EO304" s="236"/>
      <c r="EP304" s="236"/>
      <c r="EQ304" s="236"/>
      <c r="ER304" s="236"/>
      <c r="ES304" s="236"/>
      <c r="ET304" s="236"/>
      <c r="EU304" s="236"/>
      <c r="EV304" s="236"/>
      <c r="EW304" s="236"/>
      <c r="EX304" s="236"/>
      <c r="EY304" s="236"/>
      <c r="EZ304" s="236"/>
      <c r="FA304" s="236"/>
      <c r="FB304" s="236"/>
      <c r="FC304" s="274"/>
    </row>
    <row r="305" spans="1:159" s="130" customFormat="1" ht="12.75" customHeight="1">
      <c r="A305" s="264">
        <v>293</v>
      </c>
      <c r="B305" s="265">
        <v>12</v>
      </c>
      <c r="C305" s="266" t="s">
        <v>333</v>
      </c>
      <c r="D305" s="267" t="s">
        <v>605</v>
      </c>
      <c r="E305" s="268">
        <v>1</v>
      </c>
      <c r="F305" s="268">
        <v>1</v>
      </c>
      <c r="G305" s="269">
        <v>0</v>
      </c>
      <c r="H305" s="270">
        <v>1</v>
      </c>
      <c r="I305" s="163" t="s">
        <v>3</v>
      </c>
      <c r="J305" s="164" t="s">
        <v>135</v>
      </c>
      <c r="K305" s="165">
        <v>15.8</v>
      </c>
      <c r="L305" s="166"/>
      <c r="M305" s="166"/>
      <c r="N305" s="165">
        <v>230</v>
      </c>
      <c r="O305" s="165"/>
      <c r="P305" s="165"/>
      <c r="Q305" s="167"/>
      <c r="R305" s="167"/>
      <c r="S305" s="168">
        <v>28.3</v>
      </c>
      <c r="T305" s="167">
        <v>1.1</v>
      </c>
      <c r="U305" s="167"/>
      <c r="V305" s="168">
        <v>31.13</v>
      </c>
      <c r="W305" s="169"/>
      <c r="X305" s="170">
        <v>31.1</v>
      </c>
      <c r="Y305" s="169"/>
      <c r="Z305" s="169"/>
      <c r="AA305" s="169"/>
      <c r="AB305" s="171"/>
      <c r="AC305" s="172"/>
      <c r="AD305" s="169">
        <v>1</v>
      </c>
      <c r="AE305" s="169">
        <v>1</v>
      </c>
      <c r="AF305" s="169">
        <v>31</v>
      </c>
      <c r="AG305" s="169" t="s">
        <v>242</v>
      </c>
      <c r="AH305" s="271">
        <v>0</v>
      </c>
      <c r="AI305" s="272"/>
      <c r="AJ305" s="273"/>
      <c r="AK305" s="273"/>
      <c r="AL305" s="273"/>
      <c r="AM305" s="273"/>
      <c r="AN305" s="273"/>
      <c r="AO305" s="273"/>
      <c r="AP305" s="273"/>
      <c r="AQ305" s="273"/>
      <c r="AR305" s="273"/>
      <c r="AS305" s="273"/>
      <c r="AT305" s="273"/>
      <c r="AU305" s="273"/>
      <c r="AV305" s="273"/>
      <c r="AW305" s="273"/>
      <c r="AX305" s="273"/>
      <c r="AY305" s="273"/>
      <c r="AZ305" s="273"/>
      <c r="BA305" s="273"/>
      <c r="BB305" s="273"/>
      <c r="BC305" s="273"/>
      <c r="BD305" s="236"/>
      <c r="BE305" s="236"/>
      <c r="BF305" s="236"/>
      <c r="BG305" s="236"/>
      <c r="BH305" s="236"/>
      <c r="BI305" s="236"/>
      <c r="BJ305" s="236"/>
      <c r="BK305" s="236"/>
      <c r="BL305" s="236"/>
      <c r="BM305" s="236"/>
      <c r="BN305" s="236"/>
      <c r="BO305" s="236"/>
      <c r="BP305" s="236"/>
      <c r="BQ305" s="236"/>
      <c r="BR305" s="236"/>
      <c r="BS305" s="236"/>
      <c r="BT305" s="236"/>
      <c r="BU305" s="236"/>
      <c r="BV305" s="236"/>
      <c r="BW305" s="236"/>
      <c r="BX305" s="236"/>
      <c r="BY305" s="236"/>
      <c r="BZ305" s="236"/>
      <c r="CA305" s="236"/>
      <c r="CB305" s="236"/>
      <c r="CC305" s="236"/>
      <c r="CD305" s="236"/>
      <c r="CE305" s="236"/>
      <c r="CF305" s="236"/>
      <c r="CG305" s="236"/>
      <c r="CH305" s="236"/>
      <c r="CI305" s="236"/>
      <c r="CJ305" s="236"/>
      <c r="CK305" s="236"/>
      <c r="CL305" s="236"/>
      <c r="CM305" s="236"/>
      <c r="CN305" s="236"/>
      <c r="CO305" s="236"/>
      <c r="CP305" s="236"/>
      <c r="CQ305" s="236"/>
      <c r="CR305" s="236"/>
      <c r="CS305" s="236"/>
      <c r="CT305" s="236"/>
      <c r="CU305" s="236"/>
      <c r="CV305" s="236"/>
      <c r="CW305" s="236"/>
      <c r="CX305" s="236"/>
      <c r="CY305" s="236"/>
      <c r="CZ305" s="236"/>
      <c r="DA305" s="236"/>
      <c r="DB305" s="236"/>
      <c r="DC305" s="236"/>
      <c r="DD305" s="236"/>
      <c r="DE305" s="236"/>
      <c r="DF305" s="236"/>
      <c r="DG305" s="236"/>
      <c r="DH305" s="236"/>
      <c r="DI305" s="236"/>
      <c r="DJ305" s="236"/>
      <c r="DK305" s="236"/>
      <c r="DL305" s="236"/>
      <c r="DM305" s="236"/>
      <c r="DN305" s="236"/>
      <c r="DO305" s="236"/>
      <c r="DP305" s="236"/>
      <c r="DQ305" s="236"/>
      <c r="DR305" s="236"/>
      <c r="DS305" s="236"/>
      <c r="DT305" s="236"/>
      <c r="DU305" s="236"/>
      <c r="DV305" s="236"/>
      <c r="DW305" s="236"/>
      <c r="DX305" s="236"/>
      <c r="DY305" s="236"/>
      <c r="DZ305" s="236"/>
      <c r="EA305" s="236"/>
      <c r="EB305" s="236"/>
      <c r="EC305" s="236"/>
      <c r="ED305" s="236"/>
      <c r="EE305" s="236"/>
      <c r="EF305" s="236"/>
      <c r="EG305" s="236"/>
      <c r="EH305" s="236"/>
      <c r="EI305" s="236"/>
      <c r="EJ305" s="236"/>
      <c r="EK305" s="236"/>
      <c r="EL305" s="236"/>
      <c r="EM305" s="236"/>
      <c r="EN305" s="236"/>
      <c r="EO305" s="236"/>
      <c r="EP305" s="236"/>
      <c r="EQ305" s="236"/>
      <c r="ER305" s="236"/>
      <c r="ES305" s="236"/>
      <c r="ET305" s="236">
        <f>X305</f>
        <v>31.1</v>
      </c>
      <c r="EU305" s="236"/>
      <c r="EV305" s="236"/>
      <c r="EW305" s="236"/>
      <c r="EX305" s="236"/>
      <c r="EY305" s="236"/>
      <c r="EZ305" s="236"/>
      <c r="FA305" s="236"/>
      <c r="FB305" s="236"/>
      <c r="FC305" s="274"/>
    </row>
    <row r="306" spans="1:159" s="130" customFormat="1" ht="12.75" customHeight="1">
      <c r="A306" s="264">
        <v>294</v>
      </c>
      <c r="B306" s="265">
        <v>12</v>
      </c>
      <c r="C306" s="266" t="s">
        <v>177</v>
      </c>
      <c r="D306" s="267" t="s">
        <v>606</v>
      </c>
      <c r="E306" s="268">
        <v>1</v>
      </c>
      <c r="F306" s="268">
        <v>1</v>
      </c>
      <c r="G306" s="269">
        <v>0</v>
      </c>
      <c r="H306" s="270">
        <v>1</v>
      </c>
      <c r="I306" s="163" t="s">
        <v>3</v>
      </c>
      <c r="J306" s="164" t="s">
        <v>135</v>
      </c>
      <c r="K306" s="165">
        <v>17</v>
      </c>
      <c r="L306" s="166"/>
      <c r="M306" s="166"/>
      <c r="N306" s="165">
        <v>300</v>
      </c>
      <c r="O306" s="165"/>
      <c r="P306" s="165"/>
      <c r="Q306" s="167"/>
      <c r="R306" s="167"/>
      <c r="S306" s="168">
        <v>31.5</v>
      </c>
      <c r="T306" s="167">
        <v>1.1</v>
      </c>
      <c r="U306" s="167"/>
      <c r="V306" s="168">
        <v>34.65</v>
      </c>
      <c r="W306" s="169"/>
      <c r="X306" s="170">
        <v>34.7</v>
      </c>
      <c r="Y306" s="169"/>
      <c r="Z306" s="169"/>
      <c r="AA306" s="169"/>
      <c r="AB306" s="171"/>
      <c r="AC306" s="172"/>
      <c r="AD306" s="169">
        <v>14</v>
      </c>
      <c r="AE306" s="169">
        <v>15</v>
      </c>
      <c r="AF306" s="169">
        <v>35</v>
      </c>
      <c r="AG306" s="169" t="s">
        <v>607</v>
      </c>
      <c r="AH306" s="271">
        <v>5</v>
      </c>
      <c r="AI306" s="272"/>
      <c r="AJ306" s="273"/>
      <c r="AK306" s="273"/>
      <c r="AL306" s="273"/>
      <c r="AM306" s="273"/>
      <c r="AN306" s="273"/>
      <c r="AO306" s="273"/>
      <c r="AP306" s="273">
        <f>X306</f>
        <v>34.7</v>
      </c>
      <c r="AQ306" s="273">
        <f>X306</f>
        <v>34.7</v>
      </c>
      <c r="AR306" s="273"/>
      <c r="AS306" s="273"/>
      <c r="AT306" s="273"/>
      <c r="AU306" s="273"/>
      <c r="AV306" s="273"/>
      <c r="AW306" s="273"/>
      <c r="AX306" s="273"/>
      <c r="AY306" s="273">
        <f>X306</f>
        <v>34.7</v>
      </c>
      <c r="AZ306" s="273"/>
      <c r="BA306" s="273"/>
      <c r="BB306" s="273"/>
      <c r="BC306" s="273"/>
      <c r="BD306" s="236"/>
      <c r="BE306" s="236"/>
      <c r="BF306" s="236"/>
      <c r="BG306" s="236"/>
      <c r="BH306" s="236"/>
      <c r="BI306" s="236"/>
      <c r="BJ306" s="236"/>
      <c r="BK306" s="236"/>
      <c r="BL306" s="236"/>
      <c r="BM306" s="236"/>
      <c r="BN306" s="236"/>
      <c r="BO306" s="236"/>
      <c r="BP306" s="236"/>
      <c r="BQ306" s="236"/>
      <c r="BR306" s="236"/>
      <c r="BS306" s="236"/>
      <c r="BT306" s="236"/>
      <c r="BU306" s="236"/>
      <c r="BV306" s="236">
        <f>X306</f>
        <v>34.7</v>
      </c>
      <c r="BW306" s="236"/>
      <c r="BX306" s="236"/>
      <c r="BY306" s="236"/>
      <c r="BZ306" s="236"/>
      <c r="CA306" s="236"/>
      <c r="CB306" s="236"/>
      <c r="CC306" s="236"/>
      <c r="CD306" s="236"/>
      <c r="CE306" s="236"/>
      <c r="CF306" s="236">
        <f>X306</f>
        <v>34.7</v>
      </c>
      <c r="CG306" s="236"/>
      <c r="CH306" s="236">
        <f>X306</f>
        <v>34.7</v>
      </c>
      <c r="CI306" s="236"/>
      <c r="CJ306" s="236"/>
      <c r="CK306" s="236"/>
      <c r="CL306" s="236"/>
      <c r="CM306" s="236">
        <f>X306</f>
        <v>34.7</v>
      </c>
      <c r="CN306" s="236">
        <f>X306</f>
        <v>34.7</v>
      </c>
      <c r="CO306" s="236"/>
      <c r="CP306" s="236">
        <f>X306</f>
        <v>34.7</v>
      </c>
      <c r="CQ306" s="236"/>
      <c r="CR306" s="236"/>
      <c r="CS306" s="236"/>
      <c r="CT306" s="236"/>
      <c r="CU306" s="236"/>
      <c r="CV306" s="236"/>
      <c r="CW306" s="236"/>
      <c r="CX306" s="236"/>
      <c r="CY306" s="236"/>
      <c r="CZ306" s="236"/>
      <c r="DA306" s="236"/>
      <c r="DB306" s="236"/>
      <c r="DC306" s="236"/>
      <c r="DD306" s="236"/>
      <c r="DE306" s="236"/>
      <c r="DF306" s="236"/>
      <c r="DG306" s="236">
        <f>X306</f>
        <v>34.7</v>
      </c>
      <c r="DH306" s="236"/>
      <c r="DI306" s="236"/>
      <c r="DJ306" s="236"/>
      <c r="DK306" s="236"/>
      <c r="DL306" s="236"/>
      <c r="DM306" s="236"/>
      <c r="DN306" s="236"/>
      <c r="DO306" s="236"/>
      <c r="DP306" s="236"/>
      <c r="DQ306" s="236"/>
      <c r="DR306" s="236"/>
      <c r="DS306" s="236"/>
      <c r="DT306" s="236"/>
      <c r="DU306" s="236"/>
      <c r="DV306" s="236"/>
      <c r="DW306" s="236"/>
      <c r="DX306" s="236"/>
      <c r="DY306" s="236"/>
      <c r="DZ306" s="236"/>
      <c r="EA306" s="236"/>
      <c r="EB306" s="236"/>
      <c r="EC306" s="236"/>
      <c r="ED306" s="236"/>
      <c r="EE306" s="236"/>
      <c r="EF306" s="236"/>
      <c r="EG306" s="236"/>
      <c r="EH306" s="236"/>
      <c r="EI306" s="236">
        <f>X306</f>
        <v>34.7</v>
      </c>
      <c r="EJ306" s="236">
        <f>X306</f>
        <v>34.7</v>
      </c>
      <c r="EK306" s="236"/>
      <c r="EL306" s="236"/>
      <c r="EM306" s="236">
        <f>X306</f>
        <v>34.7</v>
      </c>
      <c r="EN306" s="236"/>
      <c r="EO306" s="236"/>
      <c r="EP306" s="236"/>
      <c r="EQ306" s="236"/>
      <c r="ER306" s="236"/>
      <c r="ES306" s="236"/>
      <c r="ET306" s="236"/>
      <c r="EU306" s="236"/>
      <c r="EV306" s="236"/>
      <c r="EW306" s="236"/>
      <c r="EX306" s="236"/>
      <c r="EY306" s="236">
        <f>X306</f>
        <v>34.7</v>
      </c>
      <c r="EZ306" s="236"/>
      <c r="FA306" s="236"/>
      <c r="FB306" s="236"/>
      <c r="FC306" s="274"/>
    </row>
    <row r="307" spans="1:159" s="259" customFormat="1" ht="12.75" customHeight="1">
      <c r="A307" s="275">
        <v>295</v>
      </c>
      <c r="B307" s="276">
        <v>12</v>
      </c>
      <c r="C307" s="277" t="s">
        <v>616</v>
      </c>
      <c r="D307" s="278" t="s">
        <v>617</v>
      </c>
      <c r="E307" s="279">
        <v>2</v>
      </c>
      <c r="F307" s="279">
        <v>1</v>
      </c>
      <c r="G307" s="280">
        <v>0</v>
      </c>
      <c r="H307" s="281">
        <v>1</v>
      </c>
      <c r="I307" s="163" t="s">
        <v>3</v>
      </c>
      <c r="J307" s="245" t="s">
        <v>135</v>
      </c>
      <c r="K307" s="246">
        <v>30.7</v>
      </c>
      <c r="L307" s="247"/>
      <c r="M307" s="247"/>
      <c r="N307" s="246">
        <v>1208</v>
      </c>
      <c r="O307" s="246"/>
      <c r="P307" s="246"/>
      <c r="Q307" s="248"/>
      <c r="R307" s="248"/>
      <c r="S307" s="249">
        <v>70.21</v>
      </c>
      <c r="T307" s="248">
        <v>1.1</v>
      </c>
      <c r="U307" s="248"/>
      <c r="V307" s="249">
        <v>77.23</v>
      </c>
      <c r="W307" s="250">
        <v>2</v>
      </c>
      <c r="X307" s="251">
        <v>79.2</v>
      </c>
      <c r="Y307" s="250"/>
      <c r="Z307" s="250"/>
      <c r="AA307" s="250"/>
      <c r="AB307" s="252"/>
      <c r="AC307" s="253"/>
      <c r="AD307" s="250">
        <v>2</v>
      </c>
      <c r="AE307" s="250">
        <v>2</v>
      </c>
      <c r="AF307" s="250">
        <v>74</v>
      </c>
      <c r="AG307" s="250" t="s">
        <v>618</v>
      </c>
      <c r="AH307" s="282">
        <v>0</v>
      </c>
      <c r="AI307" s="283"/>
      <c r="AJ307" s="284"/>
      <c r="AK307" s="284"/>
      <c r="AL307" s="284"/>
      <c r="AM307" s="284"/>
      <c r="AN307" s="284"/>
      <c r="AO307" s="284"/>
      <c r="AP307" s="284"/>
      <c r="AQ307" s="284"/>
      <c r="AR307" s="284"/>
      <c r="AS307" s="284"/>
      <c r="AT307" s="284"/>
      <c r="AU307" s="284"/>
      <c r="AV307" s="284"/>
      <c r="AW307" s="284"/>
      <c r="AX307" s="284"/>
      <c r="AY307" s="284"/>
      <c r="AZ307" s="284"/>
      <c r="BA307" s="284"/>
      <c r="BB307" s="284"/>
      <c r="BC307" s="284"/>
      <c r="BD307" s="285"/>
      <c r="BE307" s="285"/>
      <c r="BF307" s="285"/>
      <c r="BG307" s="285"/>
      <c r="BH307" s="285"/>
      <c r="BI307" s="285"/>
      <c r="BJ307" s="285"/>
      <c r="BK307" s="285"/>
      <c r="BL307" s="285"/>
      <c r="BM307" s="285"/>
      <c r="BN307" s="285"/>
      <c r="BO307" s="285"/>
      <c r="BP307" s="285"/>
      <c r="BQ307" s="285"/>
      <c r="BR307" s="285"/>
      <c r="BS307" s="285"/>
      <c r="BT307" s="285"/>
      <c r="BU307" s="285"/>
      <c r="BV307" s="285"/>
      <c r="BW307" s="285"/>
      <c r="BX307" s="285"/>
      <c r="BY307" s="285">
        <f>X307</f>
        <v>79.2</v>
      </c>
      <c r="BZ307" s="285">
        <f>X307</f>
        <v>79.2</v>
      </c>
      <c r="CA307" s="285"/>
      <c r="CB307" s="285"/>
      <c r="CC307" s="285"/>
      <c r="CD307" s="285"/>
      <c r="CE307" s="285"/>
      <c r="CF307" s="285"/>
      <c r="CG307" s="285"/>
      <c r="CH307" s="285"/>
      <c r="CI307" s="285"/>
      <c r="CJ307" s="285"/>
      <c r="CK307" s="285"/>
      <c r="CL307" s="285"/>
      <c r="CM307" s="285"/>
      <c r="CN307" s="285"/>
      <c r="CO307" s="285"/>
      <c r="CP307" s="285"/>
      <c r="CQ307" s="285"/>
      <c r="CR307" s="285"/>
      <c r="CS307" s="285"/>
      <c r="CT307" s="285"/>
      <c r="CU307" s="285"/>
      <c r="CV307" s="285"/>
      <c r="CW307" s="285"/>
      <c r="CX307" s="285"/>
      <c r="CY307" s="285"/>
      <c r="CZ307" s="285"/>
      <c r="DA307" s="285"/>
      <c r="DB307" s="285"/>
      <c r="DC307" s="285"/>
      <c r="DD307" s="285"/>
      <c r="DE307" s="285"/>
      <c r="DF307" s="285"/>
      <c r="DG307" s="285"/>
      <c r="DH307" s="285"/>
      <c r="DI307" s="285"/>
      <c r="DJ307" s="285"/>
      <c r="DK307" s="285"/>
      <c r="DL307" s="285"/>
      <c r="DM307" s="285"/>
      <c r="DN307" s="285"/>
      <c r="DO307" s="285"/>
      <c r="DP307" s="285"/>
      <c r="DQ307" s="285"/>
      <c r="DR307" s="285"/>
      <c r="DS307" s="285"/>
      <c r="DT307" s="285"/>
      <c r="DU307" s="285"/>
      <c r="DV307" s="285"/>
      <c r="DW307" s="285"/>
      <c r="DX307" s="285"/>
      <c r="DY307" s="285"/>
      <c r="DZ307" s="285"/>
      <c r="EA307" s="285"/>
      <c r="EB307" s="285"/>
      <c r="EC307" s="285"/>
      <c r="ED307" s="285"/>
      <c r="EE307" s="285"/>
      <c r="EF307" s="285"/>
      <c r="EG307" s="285"/>
      <c r="EH307" s="285"/>
      <c r="EI307" s="285"/>
      <c r="EJ307" s="285"/>
      <c r="EK307" s="285"/>
      <c r="EL307" s="285"/>
      <c r="EM307" s="285"/>
      <c r="EN307" s="285"/>
      <c r="EO307" s="285"/>
      <c r="EP307" s="285"/>
      <c r="EQ307" s="285"/>
      <c r="ER307" s="285"/>
      <c r="ES307" s="285"/>
      <c r="ET307" s="285"/>
      <c r="EU307" s="285"/>
      <c r="EV307" s="285"/>
      <c r="EW307" s="285"/>
      <c r="EX307" s="285"/>
      <c r="EY307" s="285"/>
      <c r="EZ307" s="285"/>
      <c r="FA307" s="285"/>
      <c r="FB307" s="285"/>
      <c r="FC307" s="286"/>
    </row>
    <row r="308" spans="1:159" s="130" customFormat="1" ht="12.75" customHeight="1">
      <c r="A308" s="264">
        <v>296</v>
      </c>
      <c r="B308" s="265">
        <v>12</v>
      </c>
      <c r="C308" s="266" t="s">
        <v>186</v>
      </c>
      <c r="D308" s="267" t="s">
        <v>608</v>
      </c>
      <c r="E308" s="268">
        <v>1</v>
      </c>
      <c r="F308" s="268">
        <v>5</v>
      </c>
      <c r="G308" s="269">
        <v>0</v>
      </c>
      <c r="H308" s="270">
        <v>0</v>
      </c>
      <c r="I308" s="163" t="s">
        <v>250</v>
      </c>
      <c r="J308" s="164"/>
      <c r="K308" s="165"/>
      <c r="L308" s="166"/>
      <c r="M308" s="166"/>
      <c r="N308" s="165"/>
      <c r="O308" s="165"/>
      <c r="P308" s="165">
        <v>4</v>
      </c>
      <c r="Q308" s="167"/>
      <c r="R308" s="167"/>
      <c r="S308" s="168">
        <v>28</v>
      </c>
      <c r="T308" s="167">
        <v>1</v>
      </c>
      <c r="U308" s="167"/>
      <c r="V308" s="168">
        <v>28</v>
      </c>
      <c r="W308" s="169"/>
      <c r="X308" s="170">
        <v>28</v>
      </c>
      <c r="Y308" s="169"/>
      <c r="Z308" s="169"/>
      <c r="AA308" s="169"/>
      <c r="AB308" s="171"/>
      <c r="AC308" s="172"/>
      <c r="AD308" s="169">
        <v>2</v>
      </c>
      <c r="AE308" s="169">
        <v>2</v>
      </c>
      <c r="AF308" s="169">
        <v>24</v>
      </c>
      <c r="AG308" s="169" t="s">
        <v>65</v>
      </c>
      <c r="AH308" s="271">
        <v>0</v>
      </c>
      <c r="AI308" s="272"/>
      <c r="AJ308" s="273"/>
      <c r="AK308" s="273"/>
      <c r="AL308" s="273"/>
      <c r="AM308" s="273"/>
      <c r="AN308" s="273"/>
      <c r="AO308" s="273"/>
      <c r="AP308" s="273">
        <f>X308</f>
        <v>28</v>
      </c>
      <c r="AQ308" s="273"/>
      <c r="AR308" s="273"/>
      <c r="AS308" s="273"/>
      <c r="AT308" s="273"/>
      <c r="AU308" s="273"/>
      <c r="AV308" s="273"/>
      <c r="AW308" s="273"/>
      <c r="AX308" s="273"/>
      <c r="AY308" s="273">
        <f>X308</f>
        <v>28</v>
      </c>
      <c r="AZ308" s="273"/>
      <c r="BA308" s="273"/>
      <c r="BB308" s="273"/>
      <c r="BC308" s="273"/>
      <c r="BD308" s="236"/>
      <c r="BE308" s="236"/>
      <c r="BF308" s="236"/>
      <c r="BG308" s="236"/>
      <c r="BH308" s="236"/>
      <c r="BI308" s="236"/>
      <c r="BJ308" s="236"/>
      <c r="BK308" s="236"/>
      <c r="BL308" s="236"/>
      <c r="BM308" s="236"/>
      <c r="BN308" s="236"/>
      <c r="BO308" s="236"/>
      <c r="BP308" s="236"/>
      <c r="BQ308" s="236"/>
      <c r="BR308" s="236"/>
      <c r="BS308" s="236"/>
      <c r="BT308" s="236"/>
      <c r="BU308" s="236"/>
      <c r="BV308" s="236"/>
      <c r="BW308" s="236"/>
      <c r="BX308" s="236"/>
      <c r="BY308" s="236"/>
      <c r="BZ308" s="236"/>
      <c r="CA308" s="236"/>
      <c r="CB308" s="236"/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  <c r="CM308" s="236"/>
      <c r="CN308" s="236"/>
      <c r="CO308" s="236"/>
      <c r="CP308" s="236"/>
      <c r="CQ308" s="236"/>
      <c r="CR308" s="236"/>
      <c r="CS308" s="236"/>
      <c r="CT308" s="236"/>
      <c r="CU308" s="236"/>
      <c r="CV308" s="236"/>
      <c r="CW308" s="236"/>
      <c r="CX308" s="236"/>
      <c r="CY308" s="236"/>
      <c r="CZ308" s="236"/>
      <c r="DA308" s="236"/>
      <c r="DB308" s="236"/>
      <c r="DC308" s="236"/>
      <c r="DD308" s="236"/>
      <c r="DE308" s="236"/>
      <c r="DF308" s="236"/>
      <c r="DG308" s="236"/>
      <c r="DH308" s="236"/>
      <c r="DI308" s="236"/>
      <c r="DJ308" s="236"/>
      <c r="DK308" s="236"/>
      <c r="DL308" s="236"/>
      <c r="DM308" s="236"/>
      <c r="DN308" s="236"/>
      <c r="DO308" s="236"/>
      <c r="DP308" s="236"/>
      <c r="DQ308" s="236"/>
      <c r="DR308" s="236"/>
      <c r="DS308" s="236"/>
      <c r="DT308" s="236"/>
      <c r="DU308" s="236"/>
      <c r="DV308" s="236"/>
      <c r="DW308" s="236"/>
      <c r="DX308" s="236"/>
      <c r="DY308" s="236"/>
      <c r="DZ308" s="236"/>
      <c r="EA308" s="236"/>
      <c r="EB308" s="236"/>
      <c r="EC308" s="236"/>
      <c r="ED308" s="236"/>
      <c r="EE308" s="236"/>
      <c r="EF308" s="236"/>
      <c r="EG308" s="236"/>
      <c r="EH308" s="236"/>
      <c r="EI308" s="236"/>
      <c r="EJ308" s="236"/>
      <c r="EK308" s="236"/>
      <c r="EL308" s="236"/>
      <c r="EM308" s="236"/>
      <c r="EN308" s="236"/>
      <c r="EO308" s="236"/>
      <c r="EP308" s="236"/>
      <c r="EQ308" s="236"/>
      <c r="ER308" s="236"/>
      <c r="ES308" s="236"/>
      <c r="ET308" s="236"/>
      <c r="EU308" s="236"/>
      <c r="EV308" s="236"/>
      <c r="EW308" s="236"/>
      <c r="EX308" s="236"/>
      <c r="EY308" s="236"/>
      <c r="EZ308" s="236"/>
      <c r="FA308" s="236"/>
      <c r="FB308" s="236"/>
      <c r="FC308" s="274"/>
    </row>
    <row r="309" spans="1:159" s="130" customFormat="1" ht="12.75" customHeight="1">
      <c r="A309" s="264">
        <v>297</v>
      </c>
      <c r="B309" s="265">
        <v>12</v>
      </c>
      <c r="C309" s="266" t="s">
        <v>186</v>
      </c>
      <c r="D309" s="267" t="s">
        <v>609</v>
      </c>
      <c r="E309" s="268">
        <v>1</v>
      </c>
      <c r="F309" s="268">
        <v>1</v>
      </c>
      <c r="G309" s="269">
        <v>0</v>
      </c>
      <c r="H309" s="270">
        <v>1</v>
      </c>
      <c r="I309" s="163" t="s">
        <v>3</v>
      </c>
      <c r="J309" s="164" t="s">
        <v>135</v>
      </c>
      <c r="K309" s="165">
        <v>14</v>
      </c>
      <c r="L309" s="166"/>
      <c r="M309" s="166"/>
      <c r="N309" s="165">
        <v>440</v>
      </c>
      <c r="O309" s="165"/>
      <c r="P309" s="165"/>
      <c r="Q309" s="167"/>
      <c r="R309" s="167"/>
      <c r="S309" s="168">
        <v>29.8</v>
      </c>
      <c r="T309" s="167">
        <v>1.1</v>
      </c>
      <c r="U309" s="167"/>
      <c r="V309" s="168">
        <v>32.78</v>
      </c>
      <c r="W309" s="169"/>
      <c r="X309" s="170">
        <v>32.8</v>
      </c>
      <c r="Y309" s="169"/>
      <c r="Z309" s="169"/>
      <c r="AA309" s="169"/>
      <c r="AB309" s="171"/>
      <c r="AC309" s="172"/>
      <c r="AD309" s="169">
        <v>1</v>
      </c>
      <c r="AE309" s="169">
        <v>1</v>
      </c>
      <c r="AF309" s="169">
        <v>33</v>
      </c>
      <c r="AG309" s="169" t="s">
        <v>242</v>
      </c>
      <c r="AH309" s="271">
        <v>0</v>
      </c>
      <c r="AI309" s="272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3"/>
      <c r="BC309" s="273"/>
      <c r="BD309" s="236"/>
      <c r="BE309" s="236"/>
      <c r="BF309" s="236"/>
      <c r="BG309" s="236"/>
      <c r="BH309" s="236"/>
      <c r="BI309" s="236"/>
      <c r="BJ309" s="236"/>
      <c r="BK309" s="236"/>
      <c r="BL309" s="236"/>
      <c r="BM309" s="236"/>
      <c r="BN309" s="236"/>
      <c r="BO309" s="236"/>
      <c r="BP309" s="236"/>
      <c r="BQ309" s="236"/>
      <c r="BR309" s="236"/>
      <c r="BS309" s="236"/>
      <c r="BT309" s="236"/>
      <c r="BU309" s="236"/>
      <c r="BV309" s="236"/>
      <c r="BW309" s="236"/>
      <c r="BX309" s="236"/>
      <c r="BY309" s="236"/>
      <c r="BZ309" s="236"/>
      <c r="CA309" s="236"/>
      <c r="CB309" s="236"/>
      <c r="CC309" s="236"/>
      <c r="CD309" s="236"/>
      <c r="CE309" s="236"/>
      <c r="CF309" s="236"/>
      <c r="CG309" s="236"/>
      <c r="CH309" s="236"/>
      <c r="CI309" s="236"/>
      <c r="CJ309" s="236"/>
      <c r="CK309" s="236"/>
      <c r="CL309" s="236"/>
      <c r="CM309" s="236"/>
      <c r="CN309" s="236"/>
      <c r="CO309" s="236"/>
      <c r="CP309" s="236"/>
      <c r="CQ309" s="236"/>
      <c r="CR309" s="236"/>
      <c r="CS309" s="236"/>
      <c r="CT309" s="236"/>
      <c r="CU309" s="236"/>
      <c r="CV309" s="236"/>
      <c r="CW309" s="236"/>
      <c r="CX309" s="236"/>
      <c r="CY309" s="236"/>
      <c r="CZ309" s="236"/>
      <c r="DA309" s="236"/>
      <c r="DB309" s="236"/>
      <c r="DC309" s="236"/>
      <c r="DD309" s="236"/>
      <c r="DE309" s="236"/>
      <c r="DF309" s="236"/>
      <c r="DG309" s="236"/>
      <c r="DH309" s="236"/>
      <c r="DI309" s="236"/>
      <c r="DJ309" s="236"/>
      <c r="DK309" s="236"/>
      <c r="DL309" s="236"/>
      <c r="DM309" s="236"/>
      <c r="DN309" s="236"/>
      <c r="DO309" s="236"/>
      <c r="DP309" s="236"/>
      <c r="DQ309" s="236"/>
      <c r="DR309" s="236"/>
      <c r="DS309" s="236"/>
      <c r="DT309" s="236"/>
      <c r="DU309" s="236"/>
      <c r="DV309" s="236"/>
      <c r="DW309" s="236"/>
      <c r="DX309" s="236"/>
      <c r="DY309" s="236"/>
      <c r="DZ309" s="236"/>
      <c r="EA309" s="236"/>
      <c r="EB309" s="236"/>
      <c r="EC309" s="236"/>
      <c r="ED309" s="236"/>
      <c r="EE309" s="236"/>
      <c r="EF309" s="236"/>
      <c r="EG309" s="236"/>
      <c r="EH309" s="236"/>
      <c r="EI309" s="236"/>
      <c r="EJ309" s="236"/>
      <c r="EK309" s="236"/>
      <c r="EL309" s="236"/>
      <c r="EM309" s="236"/>
      <c r="EN309" s="236"/>
      <c r="EO309" s="236"/>
      <c r="EP309" s="236"/>
      <c r="EQ309" s="236"/>
      <c r="ER309" s="236"/>
      <c r="ES309" s="236"/>
      <c r="ET309" s="236">
        <f>X309</f>
        <v>32.8</v>
      </c>
      <c r="EU309" s="236"/>
      <c r="EV309" s="236"/>
      <c r="EW309" s="236"/>
      <c r="EX309" s="236"/>
      <c r="EY309" s="236"/>
      <c r="EZ309" s="236"/>
      <c r="FA309" s="236"/>
      <c r="FB309" s="236"/>
      <c r="FC309" s="274"/>
    </row>
    <row r="310" spans="1:159" s="130" customFormat="1" ht="12.75" customHeight="1">
      <c r="A310" s="264">
        <v>298</v>
      </c>
      <c r="B310" s="265">
        <v>12</v>
      </c>
      <c r="C310" s="266" t="s">
        <v>186</v>
      </c>
      <c r="D310" s="267" t="s">
        <v>610</v>
      </c>
      <c r="E310" s="268">
        <v>1</v>
      </c>
      <c r="F310" s="268">
        <v>1</v>
      </c>
      <c r="G310" s="269">
        <v>0</v>
      </c>
      <c r="H310" s="270">
        <v>1</v>
      </c>
      <c r="I310" s="163" t="s">
        <v>3</v>
      </c>
      <c r="J310" s="164" t="s">
        <v>135</v>
      </c>
      <c r="K310" s="165">
        <v>18</v>
      </c>
      <c r="L310" s="166"/>
      <c r="M310" s="166"/>
      <c r="N310" s="165">
        <v>600</v>
      </c>
      <c r="O310" s="165"/>
      <c r="P310" s="165"/>
      <c r="Q310" s="167"/>
      <c r="R310" s="167"/>
      <c r="S310" s="168">
        <v>39</v>
      </c>
      <c r="T310" s="167">
        <v>1.1</v>
      </c>
      <c r="U310" s="167"/>
      <c r="V310" s="168">
        <v>42.9</v>
      </c>
      <c r="W310" s="169"/>
      <c r="X310" s="170">
        <v>42.9</v>
      </c>
      <c r="Y310" s="169"/>
      <c r="Z310" s="169"/>
      <c r="AA310" s="169"/>
      <c r="AB310" s="171"/>
      <c r="AC310" s="172"/>
      <c r="AD310" s="169">
        <v>1</v>
      </c>
      <c r="AE310" s="169">
        <v>2</v>
      </c>
      <c r="AF310" s="169">
        <v>42</v>
      </c>
      <c r="AG310" s="169" t="s">
        <v>151</v>
      </c>
      <c r="AH310" s="271">
        <v>0</v>
      </c>
      <c r="AI310" s="272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3"/>
      <c r="BC310" s="273"/>
      <c r="BD310" s="236"/>
      <c r="BE310" s="236"/>
      <c r="BF310" s="236"/>
      <c r="BG310" s="236"/>
      <c r="BH310" s="236"/>
      <c r="BI310" s="236"/>
      <c r="BJ310" s="236"/>
      <c r="BK310" s="236"/>
      <c r="BL310" s="236"/>
      <c r="BM310" s="236"/>
      <c r="BN310" s="236"/>
      <c r="BO310" s="236"/>
      <c r="BP310" s="236"/>
      <c r="BQ310" s="236"/>
      <c r="BR310" s="236"/>
      <c r="BS310" s="236"/>
      <c r="BT310" s="236"/>
      <c r="BU310" s="236"/>
      <c r="BV310" s="236"/>
      <c r="BW310" s="236"/>
      <c r="BX310" s="236"/>
      <c r="BY310" s="236"/>
      <c r="BZ310" s="236"/>
      <c r="CA310" s="236"/>
      <c r="CB310" s="236"/>
      <c r="CC310" s="236"/>
      <c r="CD310" s="236"/>
      <c r="CE310" s="236"/>
      <c r="CF310" s="236"/>
      <c r="CG310" s="236"/>
      <c r="CH310" s="236"/>
      <c r="CI310" s="236"/>
      <c r="CJ310" s="236"/>
      <c r="CK310" s="236"/>
      <c r="CL310" s="236"/>
      <c r="CM310" s="236"/>
      <c r="CN310" s="236"/>
      <c r="CO310" s="236"/>
      <c r="CP310" s="236"/>
      <c r="CQ310" s="236">
        <f>X310</f>
        <v>42.9</v>
      </c>
      <c r="CR310" s="236"/>
      <c r="CS310" s="236"/>
      <c r="CT310" s="236"/>
      <c r="CU310" s="236"/>
      <c r="CV310" s="236"/>
      <c r="CW310" s="236"/>
      <c r="CX310" s="236"/>
      <c r="CY310" s="236"/>
      <c r="CZ310" s="236"/>
      <c r="DA310" s="236"/>
      <c r="DB310" s="236"/>
      <c r="DC310" s="236"/>
      <c r="DD310" s="236"/>
      <c r="DE310" s="236"/>
      <c r="DF310" s="236"/>
      <c r="DG310" s="236"/>
      <c r="DH310" s="236"/>
      <c r="DI310" s="236"/>
      <c r="DJ310" s="236"/>
      <c r="DK310" s="236"/>
      <c r="DL310" s="236"/>
      <c r="DM310" s="236"/>
      <c r="DN310" s="236"/>
      <c r="DO310" s="236"/>
      <c r="DP310" s="236"/>
      <c r="DQ310" s="236"/>
      <c r="DR310" s="236"/>
      <c r="DS310" s="236"/>
      <c r="DT310" s="236"/>
      <c r="DU310" s="236"/>
      <c r="DV310" s="236"/>
      <c r="DW310" s="236"/>
      <c r="DX310" s="236"/>
      <c r="DY310" s="236"/>
      <c r="DZ310" s="236"/>
      <c r="EA310" s="236"/>
      <c r="EB310" s="236"/>
      <c r="EC310" s="236"/>
      <c r="ED310" s="236"/>
      <c r="EE310" s="236"/>
      <c r="EF310" s="236"/>
      <c r="EG310" s="236"/>
      <c r="EH310" s="236"/>
      <c r="EI310" s="236"/>
      <c r="EJ310" s="236"/>
      <c r="EK310" s="236"/>
      <c r="EL310" s="236"/>
      <c r="EM310" s="236"/>
      <c r="EN310" s="236"/>
      <c r="EO310" s="236"/>
      <c r="EP310" s="236"/>
      <c r="EQ310" s="236"/>
      <c r="ER310" s="236"/>
      <c r="ES310" s="236"/>
      <c r="ET310" s="236"/>
      <c r="EU310" s="236"/>
      <c r="EV310" s="236"/>
      <c r="EW310" s="236"/>
      <c r="EX310" s="236"/>
      <c r="EY310" s="236"/>
      <c r="EZ310" s="236"/>
      <c r="FA310" s="236"/>
      <c r="FB310" s="236"/>
      <c r="FC310" s="274"/>
    </row>
    <row r="311" spans="1:159" s="130" customFormat="1" ht="12.75" customHeight="1">
      <c r="A311" s="264">
        <v>299</v>
      </c>
      <c r="B311" s="265">
        <v>12</v>
      </c>
      <c r="C311" s="266" t="s">
        <v>611</v>
      </c>
      <c r="D311" s="267" t="s">
        <v>612</v>
      </c>
      <c r="E311" s="268">
        <v>2</v>
      </c>
      <c r="F311" s="268">
        <v>1</v>
      </c>
      <c r="G311" s="269">
        <v>0</v>
      </c>
      <c r="H311" s="270">
        <v>1</v>
      </c>
      <c r="I311" s="163" t="s">
        <v>3</v>
      </c>
      <c r="J311" s="164" t="s">
        <v>135</v>
      </c>
      <c r="K311" s="165">
        <v>51</v>
      </c>
      <c r="L311" s="166"/>
      <c r="M311" s="166"/>
      <c r="N311" s="165">
        <v>1750</v>
      </c>
      <c r="O311" s="165"/>
      <c r="P311" s="165"/>
      <c r="Q311" s="167"/>
      <c r="R311" s="167"/>
      <c r="S311" s="168">
        <v>111.5</v>
      </c>
      <c r="T311" s="167">
        <v>1.1</v>
      </c>
      <c r="U311" s="167"/>
      <c r="V311" s="168">
        <v>122.65</v>
      </c>
      <c r="W311" s="169">
        <v>8</v>
      </c>
      <c r="X311" s="170">
        <v>130.7</v>
      </c>
      <c r="Y311" s="169"/>
      <c r="Z311" s="169"/>
      <c r="AA311" s="169"/>
      <c r="AB311" s="171"/>
      <c r="AC311" s="172"/>
      <c r="AD311" s="169">
        <v>4</v>
      </c>
      <c r="AE311" s="169">
        <v>10</v>
      </c>
      <c r="AF311" s="169">
        <v>120</v>
      </c>
      <c r="AG311" s="169" t="s">
        <v>179</v>
      </c>
      <c r="AH311" s="271">
        <v>5</v>
      </c>
      <c r="AI311" s="272"/>
      <c r="AJ311" s="273"/>
      <c r="AK311" s="273"/>
      <c r="AL311" s="273"/>
      <c r="AM311" s="273"/>
      <c r="AN311" s="273"/>
      <c r="AO311" s="273"/>
      <c r="AP311" s="273"/>
      <c r="AQ311" s="273"/>
      <c r="AR311" s="273"/>
      <c r="AS311" s="273"/>
      <c r="AT311" s="273">
        <f>X311</f>
        <v>130.7</v>
      </c>
      <c r="AU311" s="273">
        <f>X311</f>
        <v>130.7</v>
      </c>
      <c r="AV311" s="273"/>
      <c r="AW311" s="273"/>
      <c r="AX311" s="273"/>
      <c r="AY311" s="273"/>
      <c r="AZ311" s="273"/>
      <c r="BA311" s="273"/>
      <c r="BB311" s="273"/>
      <c r="BC311" s="273"/>
      <c r="BD311" s="236"/>
      <c r="BE311" s="236"/>
      <c r="BF311" s="236"/>
      <c r="BG311" s="236"/>
      <c r="BH311" s="236"/>
      <c r="BI311" s="236"/>
      <c r="BJ311" s="236"/>
      <c r="BK311" s="236"/>
      <c r="BL311" s="236"/>
      <c r="BM311" s="236"/>
      <c r="BN311" s="236"/>
      <c r="BO311" s="236"/>
      <c r="BP311" s="236"/>
      <c r="BQ311" s="236"/>
      <c r="BR311" s="236"/>
      <c r="BS311" s="236"/>
      <c r="BT311" s="236"/>
      <c r="BU311" s="236"/>
      <c r="BV311" s="236"/>
      <c r="BW311" s="236"/>
      <c r="BX311" s="236"/>
      <c r="BY311" s="236"/>
      <c r="BZ311" s="236"/>
      <c r="CA311" s="236"/>
      <c r="CB311" s="236"/>
      <c r="CC311" s="236"/>
      <c r="CD311" s="236"/>
      <c r="CE311" s="236"/>
      <c r="CF311" s="236"/>
      <c r="CG311" s="236"/>
      <c r="CH311" s="236"/>
      <c r="CI311" s="236"/>
      <c r="CJ311" s="236">
        <f>X311+AH311</f>
        <v>135.7</v>
      </c>
      <c r="CK311" s="236"/>
      <c r="CL311" s="236"/>
      <c r="CM311" s="236"/>
      <c r="CN311" s="236"/>
      <c r="CO311" s="236"/>
      <c r="CP311" s="236"/>
      <c r="CQ311" s="236"/>
      <c r="CR311" s="236"/>
      <c r="CS311" s="236"/>
      <c r="CT311" s="236"/>
      <c r="CU311" s="236"/>
      <c r="CV311" s="236"/>
      <c r="CW311" s="236"/>
      <c r="CX311" s="236"/>
      <c r="CY311" s="236"/>
      <c r="CZ311" s="236"/>
      <c r="DA311" s="236"/>
      <c r="DB311" s="236"/>
      <c r="DC311" s="236"/>
      <c r="DD311" s="236"/>
      <c r="DE311" s="236"/>
      <c r="DF311" s="236"/>
      <c r="DG311" s="236"/>
      <c r="DH311" s="236"/>
      <c r="DI311" s="236"/>
      <c r="DJ311" s="236"/>
      <c r="DK311" s="236"/>
      <c r="DL311" s="236"/>
      <c r="DM311" s="236"/>
      <c r="DN311" s="236"/>
      <c r="DO311" s="236"/>
      <c r="DP311" s="236"/>
      <c r="DQ311" s="236"/>
      <c r="DR311" s="236"/>
      <c r="DS311" s="236"/>
      <c r="DT311" s="236"/>
      <c r="DU311" s="236"/>
      <c r="DV311" s="236"/>
      <c r="DW311" s="236"/>
      <c r="DX311" s="236"/>
      <c r="DY311" s="236"/>
      <c r="DZ311" s="236"/>
      <c r="EA311" s="236"/>
      <c r="EB311" s="236"/>
      <c r="EC311" s="236"/>
      <c r="ED311" s="236"/>
      <c r="EE311" s="236"/>
      <c r="EF311" s="236"/>
      <c r="EG311" s="236"/>
      <c r="EH311" s="236"/>
      <c r="EI311" s="236">
        <f>X311</f>
        <v>130.7</v>
      </c>
      <c r="EJ311" s="236"/>
      <c r="EK311" s="236"/>
      <c r="EL311" s="236"/>
      <c r="EM311" s="236"/>
      <c r="EN311" s="236"/>
      <c r="EO311" s="236"/>
      <c r="EP311" s="236"/>
      <c r="EQ311" s="236"/>
      <c r="ER311" s="236"/>
      <c r="ES311" s="236"/>
      <c r="ET311" s="236"/>
      <c r="EU311" s="236"/>
      <c r="EV311" s="236"/>
      <c r="EW311" s="236"/>
      <c r="EX311" s="236"/>
      <c r="EY311" s="236"/>
      <c r="EZ311" s="236"/>
      <c r="FA311" s="236"/>
      <c r="FB311" s="236"/>
      <c r="FC311" s="274"/>
    </row>
    <row r="312" spans="1:159" s="130" customFormat="1" ht="12.75" customHeight="1">
      <c r="A312" s="264">
        <v>300</v>
      </c>
      <c r="B312" s="265">
        <v>12</v>
      </c>
      <c r="C312" s="266" t="s">
        <v>273</v>
      </c>
      <c r="D312" s="267" t="s">
        <v>613</v>
      </c>
      <c r="E312" s="268">
        <v>1</v>
      </c>
      <c r="F312" s="268">
        <v>1</v>
      </c>
      <c r="G312" s="269">
        <v>0</v>
      </c>
      <c r="H312" s="270">
        <v>1</v>
      </c>
      <c r="I312" s="163" t="s">
        <v>3</v>
      </c>
      <c r="J312" s="164" t="s">
        <v>135</v>
      </c>
      <c r="K312" s="165">
        <v>8</v>
      </c>
      <c r="L312" s="166"/>
      <c r="M312" s="166"/>
      <c r="N312" s="165">
        <v>200</v>
      </c>
      <c r="O312" s="165"/>
      <c r="P312" s="165"/>
      <c r="Q312" s="167"/>
      <c r="R312" s="167"/>
      <c r="S312" s="168">
        <v>16</v>
      </c>
      <c r="T312" s="167">
        <v>1.1</v>
      </c>
      <c r="U312" s="167"/>
      <c r="V312" s="168">
        <v>17.6</v>
      </c>
      <c r="W312" s="169"/>
      <c r="X312" s="170">
        <v>17.6</v>
      </c>
      <c r="Y312" s="169"/>
      <c r="Z312" s="169"/>
      <c r="AA312" s="169"/>
      <c r="AB312" s="171"/>
      <c r="AC312" s="172"/>
      <c r="AD312" s="169">
        <v>4</v>
      </c>
      <c r="AE312" s="169">
        <v>4</v>
      </c>
      <c r="AF312" s="169">
        <v>0</v>
      </c>
      <c r="AG312" s="169" t="s">
        <v>65</v>
      </c>
      <c r="AH312" s="271">
        <v>0</v>
      </c>
      <c r="AI312" s="272"/>
      <c r="AJ312" s="273"/>
      <c r="AK312" s="273"/>
      <c r="AL312" s="273"/>
      <c r="AM312" s="273"/>
      <c r="AN312" s="273"/>
      <c r="AO312" s="273"/>
      <c r="AP312" s="273"/>
      <c r="AQ312" s="273"/>
      <c r="AR312" s="273"/>
      <c r="AS312" s="273"/>
      <c r="AT312" s="273"/>
      <c r="AU312" s="273"/>
      <c r="AV312" s="273"/>
      <c r="AW312" s="273"/>
      <c r="AX312" s="273"/>
      <c r="AY312" s="273">
        <f>X312</f>
        <v>17.6</v>
      </c>
      <c r="AZ312" s="273"/>
      <c r="BA312" s="273"/>
      <c r="BB312" s="273"/>
      <c r="BC312" s="273"/>
      <c r="BD312" s="236"/>
      <c r="BE312" s="236"/>
      <c r="BF312" s="236"/>
      <c r="BG312" s="236"/>
      <c r="BH312" s="236"/>
      <c r="BI312" s="236"/>
      <c r="BJ312" s="236"/>
      <c r="BK312" s="236"/>
      <c r="BL312" s="236"/>
      <c r="BM312" s="236"/>
      <c r="BN312" s="236"/>
      <c r="BO312" s="236"/>
      <c r="BP312" s="236"/>
      <c r="BQ312" s="236"/>
      <c r="BR312" s="236"/>
      <c r="BS312" s="236"/>
      <c r="BT312" s="236"/>
      <c r="BU312" s="236"/>
      <c r="BV312" s="236"/>
      <c r="BW312" s="236"/>
      <c r="BX312" s="236"/>
      <c r="BY312" s="236"/>
      <c r="BZ312" s="236"/>
      <c r="CA312" s="236"/>
      <c r="CB312" s="236"/>
      <c r="CC312" s="236"/>
      <c r="CD312" s="236"/>
      <c r="CE312" s="236"/>
      <c r="CF312" s="236">
        <f>X312</f>
        <v>17.6</v>
      </c>
      <c r="CG312" s="236"/>
      <c r="CH312" s="236"/>
      <c r="CI312" s="236"/>
      <c r="CJ312" s="236"/>
      <c r="CK312" s="236"/>
      <c r="CL312" s="236"/>
      <c r="CM312" s="236"/>
      <c r="CN312" s="236"/>
      <c r="CO312" s="236"/>
      <c r="CP312" s="236"/>
      <c r="CQ312" s="236"/>
      <c r="CR312" s="236"/>
      <c r="CS312" s="236"/>
      <c r="CT312" s="236"/>
      <c r="CU312" s="236"/>
      <c r="CV312" s="236"/>
      <c r="CW312" s="236">
        <f>X312</f>
        <v>17.6</v>
      </c>
      <c r="CX312" s="236"/>
      <c r="CY312" s="236"/>
      <c r="CZ312" s="236"/>
      <c r="DA312" s="236"/>
      <c r="DB312" s="236"/>
      <c r="DC312" s="236"/>
      <c r="DD312" s="236"/>
      <c r="DE312" s="236"/>
      <c r="DF312" s="236"/>
      <c r="DG312" s="236"/>
      <c r="DH312" s="236"/>
      <c r="DI312" s="236"/>
      <c r="DJ312" s="236"/>
      <c r="DK312" s="236"/>
      <c r="DL312" s="236"/>
      <c r="DM312" s="236"/>
      <c r="DN312" s="236"/>
      <c r="DO312" s="236"/>
      <c r="DP312" s="236"/>
      <c r="DQ312" s="236"/>
      <c r="DR312" s="236"/>
      <c r="DS312" s="236"/>
      <c r="DT312" s="236"/>
      <c r="DU312" s="236"/>
      <c r="DV312" s="236"/>
      <c r="DW312" s="236"/>
      <c r="DX312" s="236"/>
      <c r="DY312" s="236"/>
      <c r="DZ312" s="236"/>
      <c r="EA312" s="236"/>
      <c r="EB312" s="236"/>
      <c r="EC312" s="236"/>
      <c r="ED312" s="236"/>
      <c r="EE312" s="236"/>
      <c r="EF312" s="236"/>
      <c r="EG312" s="236"/>
      <c r="EH312" s="236"/>
      <c r="EI312" s="236"/>
      <c r="EJ312" s="236"/>
      <c r="EK312" s="236"/>
      <c r="EL312" s="236"/>
      <c r="EM312" s="236"/>
      <c r="EN312" s="236"/>
      <c r="EO312" s="236"/>
      <c r="EP312" s="236"/>
      <c r="EQ312" s="236"/>
      <c r="ER312" s="236"/>
      <c r="ES312" s="236"/>
      <c r="ET312" s="236">
        <f>X312</f>
        <v>17.6</v>
      </c>
      <c r="EU312" s="236"/>
      <c r="EV312" s="236"/>
      <c r="EW312" s="236"/>
      <c r="EX312" s="236"/>
      <c r="EY312" s="236"/>
      <c r="EZ312" s="236"/>
      <c r="FA312" s="236"/>
      <c r="FB312" s="236"/>
      <c r="FC312" s="274"/>
    </row>
    <row r="313" spans="1:159" s="130" customFormat="1" ht="12.75" customHeight="1">
      <c r="A313" s="264">
        <v>301</v>
      </c>
      <c r="B313" s="265">
        <v>12</v>
      </c>
      <c r="C313" s="266" t="s">
        <v>188</v>
      </c>
      <c r="D313" s="267" t="s">
        <v>614</v>
      </c>
      <c r="E313" s="268">
        <v>1</v>
      </c>
      <c r="F313" s="268">
        <v>1</v>
      </c>
      <c r="G313" s="269">
        <v>0</v>
      </c>
      <c r="H313" s="270">
        <v>1</v>
      </c>
      <c r="I313" s="163" t="s">
        <v>3</v>
      </c>
      <c r="J313" s="164" t="s">
        <v>135</v>
      </c>
      <c r="K313" s="165">
        <v>14.5</v>
      </c>
      <c r="L313" s="166"/>
      <c r="M313" s="166"/>
      <c r="N313" s="165">
        <v>700</v>
      </c>
      <c r="O313" s="165"/>
      <c r="P313" s="165"/>
      <c r="Q313" s="167"/>
      <c r="R313" s="167"/>
      <c r="S313" s="168">
        <v>35.75</v>
      </c>
      <c r="T313" s="167">
        <v>1.1</v>
      </c>
      <c r="U313" s="167"/>
      <c r="V313" s="168">
        <v>39.33</v>
      </c>
      <c r="W313" s="169"/>
      <c r="X313" s="170">
        <v>39.3</v>
      </c>
      <c r="Y313" s="169"/>
      <c r="Z313" s="169"/>
      <c r="AA313" s="169"/>
      <c r="AB313" s="171"/>
      <c r="AC313" s="172"/>
      <c r="AD313" s="169">
        <v>1</v>
      </c>
      <c r="AE313" s="169">
        <v>2</v>
      </c>
      <c r="AF313" s="169">
        <v>39</v>
      </c>
      <c r="AG313" s="169" t="s">
        <v>179</v>
      </c>
      <c r="AH313" s="271">
        <v>0</v>
      </c>
      <c r="AI313" s="272"/>
      <c r="AJ313" s="273"/>
      <c r="AK313" s="273"/>
      <c r="AL313" s="273"/>
      <c r="AM313" s="273"/>
      <c r="AN313" s="273"/>
      <c r="AO313" s="273"/>
      <c r="AP313" s="273"/>
      <c r="AQ313" s="273"/>
      <c r="AR313" s="273"/>
      <c r="AS313" s="273"/>
      <c r="AT313" s="273"/>
      <c r="AU313" s="273"/>
      <c r="AV313" s="273"/>
      <c r="AW313" s="273"/>
      <c r="AX313" s="273"/>
      <c r="AY313" s="273"/>
      <c r="AZ313" s="273"/>
      <c r="BA313" s="273"/>
      <c r="BB313" s="273"/>
      <c r="BC313" s="273"/>
      <c r="BD313" s="236"/>
      <c r="BE313" s="236"/>
      <c r="BF313" s="236"/>
      <c r="BG313" s="236"/>
      <c r="BH313" s="236"/>
      <c r="BI313" s="236"/>
      <c r="BJ313" s="236"/>
      <c r="BK313" s="236"/>
      <c r="BL313" s="236"/>
      <c r="BM313" s="236"/>
      <c r="BN313" s="236"/>
      <c r="BO313" s="236"/>
      <c r="BP313" s="236"/>
      <c r="BQ313" s="236"/>
      <c r="BR313" s="236"/>
      <c r="BS313" s="236"/>
      <c r="BT313" s="236"/>
      <c r="BU313" s="236"/>
      <c r="BV313" s="236"/>
      <c r="BW313" s="236"/>
      <c r="BX313" s="236"/>
      <c r="BY313" s="236"/>
      <c r="BZ313" s="236"/>
      <c r="CA313" s="236"/>
      <c r="CB313" s="236"/>
      <c r="CC313" s="236"/>
      <c r="CD313" s="236"/>
      <c r="CE313" s="236"/>
      <c r="CF313" s="236"/>
      <c r="CG313" s="236"/>
      <c r="CH313" s="236"/>
      <c r="CI313" s="236"/>
      <c r="CJ313" s="236">
        <f>X313</f>
        <v>39.3</v>
      </c>
      <c r="CK313" s="236"/>
      <c r="CL313" s="236"/>
      <c r="CM313" s="236"/>
      <c r="CN313" s="236"/>
      <c r="CO313" s="236"/>
      <c r="CP313" s="236"/>
      <c r="CQ313" s="236"/>
      <c r="CR313" s="236"/>
      <c r="CS313" s="236"/>
      <c r="CT313" s="236"/>
      <c r="CU313" s="236"/>
      <c r="CV313" s="236"/>
      <c r="CW313" s="236"/>
      <c r="CX313" s="236"/>
      <c r="CY313" s="236"/>
      <c r="CZ313" s="236"/>
      <c r="DA313" s="236"/>
      <c r="DB313" s="236"/>
      <c r="DC313" s="236"/>
      <c r="DD313" s="236"/>
      <c r="DE313" s="236"/>
      <c r="DF313" s="236"/>
      <c r="DG313" s="236"/>
      <c r="DH313" s="236"/>
      <c r="DI313" s="236"/>
      <c r="DJ313" s="236"/>
      <c r="DK313" s="236"/>
      <c r="DL313" s="236"/>
      <c r="DM313" s="236"/>
      <c r="DN313" s="236"/>
      <c r="DO313" s="236"/>
      <c r="DP313" s="236"/>
      <c r="DQ313" s="236"/>
      <c r="DR313" s="236"/>
      <c r="DS313" s="236"/>
      <c r="DT313" s="236"/>
      <c r="DU313" s="236"/>
      <c r="DV313" s="236"/>
      <c r="DW313" s="236"/>
      <c r="DX313" s="236"/>
      <c r="DY313" s="236"/>
      <c r="DZ313" s="236"/>
      <c r="EA313" s="236"/>
      <c r="EB313" s="236"/>
      <c r="EC313" s="236"/>
      <c r="ED313" s="236"/>
      <c r="EE313" s="236"/>
      <c r="EF313" s="236"/>
      <c r="EG313" s="236"/>
      <c r="EH313" s="236"/>
      <c r="EI313" s="236"/>
      <c r="EJ313" s="236"/>
      <c r="EK313" s="236"/>
      <c r="EL313" s="236"/>
      <c r="EM313" s="236"/>
      <c r="EN313" s="236"/>
      <c r="EO313" s="236"/>
      <c r="EP313" s="236"/>
      <c r="EQ313" s="236"/>
      <c r="ER313" s="236"/>
      <c r="ES313" s="236"/>
      <c r="ET313" s="236"/>
      <c r="EU313" s="236"/>
      <c r="EV313" s="236"/>
      <c r="EW313" s="236"/>
      <c r="EX313" s="236"/>
      <c r="EY313" s="236"/>
      <c r="EZ313" s="236"/>
      <c r="FA313" s="236"/>
      <c r="FB313" s="236"/>
      <c r="FC313" s="274"/>
    </row>
    <row r="314" spans="1:159" s="130" customFormat="1" ht="12.75" customHeight="1">
      <c r="A314" s="264">
        <v>302</v>
      </c>
      <c r="B314" s="265">
        <v>11</v>
      </c>
      <c r="C314" s="266" t="s">
        <v>273</v>
      </c>
      <c r="D314" s="267" t="s">
        <v>620</v>
      </c>
      <c r="E314" s="268">
        <v>1</v>
      </c>
      <c r="F314" s="268">
        <v>1</v>
      </c>
      <c r="G314" s="269">
        <v>1</v>
      </c>
      <c r="H314" s="270">
        <v>1</v>
      </c>
      <c r="I314" s="163" t="s">
        <v>3</v>
      </c>
      <c r="J314" s="164" t="s">
        <v>621</v>
      </c>
      <c r="K314" s="165">
        <v>27.2</v>
      </c>
      <c r="L314" s="166"/>
      <c r="M314" s="166"/>
      <c r="N314" s="165">
        <v>945</v>
      </c>
      <c r="O314" s="165"/>
      <c r="P314" s="165"/>
      <c r="Q314" s="167"/>
      <c r="R314" s="167"/>
      <c r="S314" s="168">
        <v>59.7</v>
      </c>
      <c r="T314" s="167"/>
      <c r="U314" s="167">
        <v>1.4</v>
      </c>
      <c r="V314" s="168">
        <v>83.58</v>
      </c>
      <c r="W314" s="169"/>
      <c r="X314" s="170">
        <v>83.6</v>
      </c>
      <c r="Y314" s="169"/>
      <c r="Z314" s="169"/>
      <c r="AA314" s="169"/>
      <c r="AB314" s="171"/>
      <c r="AC314" s="172"/>
      <c r="AD314" s="169">
        <v>1</v>
      </c>
      <c r="AE314" s="169">
        <v>1</v>
      </c>
      <c r="AF314" s="169">
        <v>59</v>
      </c>
      <c r="AG314" s="169" t="s">
        <v>543</v>
      </c>
      <c r="AH314" s="271">
        <v>0</v>
      </c>
      <c r="AI314" s="272"/>
      <c r="AJ314" s="273"/>
      <c r="AK314" s="273"/>
      <c r="AL314" s="273"/>
      <c r="AM314" s="273"/>
      <c r="AN314" s="273"/>
      <c r="AO314" s="273"/>
      <c r="AP314" s="273"/>
      <c r="AQ314" s="273"/>
      <c r="AR314" s="273"/>
      <c r="AS314" s="273"/>
      <c r="AT314" s="273"/>
      <c r="AU314" s="273"/>
      <c r="AV314" s="273"/>
      <c r="AW314" s="273"/>
      <c r="AX314" s="273"/>
      <c r="AY314" s="273"/>
      <c r="AZ314" s="273"/>
      <c r="BA314" s="273"/>
      <c r="BB314" s="273"/>
      <c r="BC314" s="273"/>
      <c r="BD314" s="236"/>
      <c r="BE314" s="236"/>
      <c r="BF314" s="236"/>
      <c r="BG314" s="236"/>
      <c r="BH314" s="236"/>
      <c r="BI314" s="236"/>
      <c r="BJ314" s="236"/>
      <c r="BK314" s="236"/>
      <c r="BL314" s="236"/>
      <c r="BM314" s="236"/>
      <c r="BN314" s="236"/>
      <c r="BO314" s="236"/>
      <c r="BP314" s="236"/>
      <c r="BQ314" s="236">
        <f>X314</f>
        <v>83.6</v>
      </c>
      <c r="BR314" s="236"/>
      <c r="BS314" s="236"/>
      <c r="BT314" s="236"/>
      <c r="BU314" s="236"/>
      <c r="BV314" s="236"/>
      <c r="BW314" s="236"/>
      <c r="BX314" s="236"/>
      <c r="BY314" s="236"/>
      <c r="BZ314" s="236"/>
      <c r="CA314" s="236"/>
      <c r="CB314" s="236"/>
      <c r="CC314" s="236"/>
      <c r="CD314" s="236"/>
      <c r="CE314" s="236"/>
      <c r="CF314" s="236"/>
      <c r="CG314" s="236"/>
      <c r="CH314" s="236"/>
      <c r="CI314" s="236"/>
      <c r="CJ314" s="236"/>
      <c r="CK314" s="236"/>
      <c r="CL314" s="236"/>
      <c r="CM314" s="236"/>
      <c r="CN314" s="236"/>
      <c r="CO314" s="236"/>
      <c r="CP314" s="236"/>
      <c r="CQ314" s="236"/>
      <c r="CR314" s="236"/>
      <c r="CS314" s="236"/>
      <c r="CT314" s="236"/>
      <c r="CU314" s="236"/>
      <c r="CV314" s="236"/>
      <c r="CW314" s="236"/>
      <c r="CX314" s="236"/>
      <c r="CY314" s="236"/>
      <c r="CZ314" s="236"/>
      <c r="DA314" s="236"/>
      <c r="DB314" s="236"/>
      <c r="DC314" s="236"/>
      <c r="DD314" s="236"/>
      <c r="DE314" s="236"/>
      <c r="DF314" s="236"/>
      <c r="DG314" s="236"/>
      <c r="DH314" s="236"/>
      <c r="DI314" s="236"/>
      <c r="DJ314" s="236"/>
      <c r="DK314" s="236"/>
      <c r="DL314" s="236"/>
      <c r="DM314" s="236"/>
      <c r="DN314" s="236"/>
      <c r="DO314" s="236"/>
      <c r="DP314" s="236"/>
      <c r="DQ314" s="236"/>
      <c r="DR314" s="236"/>
      <c r="DS314" s="236"/>
      <c r="DT314" s="236"/>
      <c r="DU314" s="236"/>
      <c r="DV314" s="236"/>
      <c r="DW314" s="236"/>
      <c r="DX314" s="236"/>
      <c r="DY314" s="236"/>
      <c r="DZ314" s="236"/>
      <c r="EA314" s="236"/>
      <c r="EB314" s="236"/>
      <c r="EC314" s="236"/>
      <c r="ED314" s="236"/>
      <c r="EE314" s="236"/>
      <c r="EF314" s="236"/>
      <c r="EG314" s="236"/>
      <c r="EH314" s="236"/>
      <c r="EI314" s="236"/>
      <c r="EJ314" s="236"/>
      <c r="EK314" s="236"/>
      <c r="EL314" s="236"/>
      <c r="EM314" s="236"/>
      <c r="EN314" s="236"/>
      <c r="EO314" s="236"/>
      <c r="EP314" s="236"/>
      <c r="EQ314" s="236"/>
      <c r="ER314" s="236"/>
      <c r="ES314" s="236"/>
      <c r="ET314" s="236"/>
      <c r="EU314" s="236"/>
      <c r="EV314" s="236"/>
      <c r="EW314" s="236"/>
      <c r="EX314" s="236"/>
      <c r="EY314" s="236"/>
      <c r="EZ314" s="236"/>
      <c r="FA314" s="236"/>
      <c r="FB314" s="236"/>
      <c r="FC314" s="274"/>
    </row>
    <row r="315" spans="1:159" s="130" customFormat="1" ht="12.75" customHeight="1">
      <c r="A315" s="264">
        <v>303</v>
      </c>
      <c r="B315" s="265">
        <v>12</v>
      </c>
      <c r="C315" s="266" t="s">
        <v>160</v>
      </c>
      <c r="D315" s="267" t="s">
        <v>623</v>
      </c>
      <c r="E315" s="268">
        <v>1</v>
      </c>
      <c r="F315" s="268">
        <v>1</v>
      </c>
      <c r="G315" s="269">
        <v>1</v>
      </c>
      <c r="H315" s="270">
        <v>1</v>
      </c>
      <c r="I315" s="163" t="s">
        <v>3</v>
      </c>
      <c r="J315" s="164" t="s">
        <v>621</v>
      </c>
      <c r="K315" s="165">
        <v>32</v>
      </c>
      <c r="L315" s="166"/>
      <c r="M315" s="166"/>
      <c r="N315" s="165">
        <v>1000</v>
      </c>
      <c r="O315" s="165"/>
      <c r="P315" s="165"/>
      <c r="Q315" s="167"/>
      <c r="R315" s="167"/>
      <c r="S315" s="168">
        <v>68</v>
      </c>
      <c r="T315" s="167"/>
      <c r="U315" s="167">
        <v>1.6</v>
      </c>
      <c r="V315" s="168">
        <v>108.8</v>
      </c>
      <c r="W315" s="169"/>
      <c r="X315" s="170">
        <v>108.8</v>
      </c>
      <c r="Y315" s="169"/>
      <c r="Z315" s="169"/>
      <c r="AA315" s="169"/>
      <c r="AB315" s="171"/>
      <c r="AC315" s="172"/>
      <c r="AD315" s="169">
        <v>1</v>
      </c>
      <c r="AE315" s="169">
        <v>2</v>
      </c>
      <c r="AF315" s="169">
        <v>71</v>
      </c>
      <c r="AG315" s="169" t="s">
        <v>543</v>
      </c>
      <c r="AH315" s="271">
        <v>0</v>
      </c>
      <c r="AI315" s="272"/>
      <c r="AJ315" s="273"/>
      <c r="AK315" s="273"/>
      <c r="AL315" s="273"/>
      <c r="AM315" s="273"/>
      <c r="AN315" s="273"/>
      <c r="AO315" s="273"/>
      <c r="AP315" s="273"/>
      <c r="AQ315" s="273"/>
      <c r="AR315" s="273"/>
      <c r="AS315" s="273"/>
      <c r="AT315" s="273"/>
      <c r="AU315" s="273"/>
      <c r="AV315" s="273"/>
      <c r="AW315" s="273"/>
      <c r="AX315" s="273"/>
      <c r="AY315" s="273"/>
      <c r="AZ315" s="273"/>
      <c r="BA315" s="273"/>
      <c r="BB315" s="273"/>
      <c r="BC315" s="273"/>
      <c r="BD315" s="236"/>
      <c r="BE315" s="236"/>
      <c r="BF315" s="236"/>
      <c r="BG315" s="236"/>
      <c r="BH315" s="236"/>
      <c r="BI315" s="236"/>
      <c r="BJ315" s="236"/>
      <c r="BK315" s="236"/>
      <c r="BL315" s="236"/>
      <c r="BM315" s="236"/>
      <c r="BN315" s="236"/>
      <c r="BO315" s="236"/>
      <c r="BP315" s="236"/>
      <c r="BQ315" s="236">
        <f>X315</f>
        <v>108.8</v>
      </c>
      <c r="BR315" s="236"/>
      <c r="BS315" s="236"/>
      <c r="BT315" s="236"/>
      <c r="BU315" s="236"/>
      <c r="BV315" s="236"/>
      <c r="BW315" s="236"/>
      <c r="BX315" s="236"/>
      <c r="BY315" s="236"/>
      <c r="BZ315" s="236"/>
      <c r="CA315" s="236"/>
      <c r="CB315" s="236"/>
      <c r="CC315" s="236"/>
      <c r="CD315" s="236"/>
      <c r="CE315" s="236"/>
      <c r="CF315" s="236"/>
      <c r="CG315" s="236"/>
      <c r="CH315" s="236"/>
      <c r="CI315" s="236"/>
      <c r="CJ315" s="236"/>
      <c r="CK315" s="236"/>
      <c r="CL315" s="236"/>
      <c r="CM315" s="236"/>
      <c r="CN315" s="236"/>
      <c r="CO315" s="236"/>
      <c r="CP315" s="236"/>
      <c r="CQ315" s="236"/>
      <c r="CR315" s="236"/>
      <c r="CS315" s="236"/>
      <c r="CT315" s="236"/>
      <c r="CU315" s="236"/>
      <c r="CV315" s="236"/>
      <c r="CW315" s="236"/>
      <c r="CX315" s="236"/>
      <c r="CY315" s="236"/>
      <c r="CZ315" s="236"/>
      <c r="DA315" s="236"/>
      <c r="DB315" s="236"/>
      <c r="DC315" s="236"/>
      <c r="DD315" s="236"/>
      <c r="DE315" s="236"/>
      <c r="DF315" s="236"/>
      <c r="DG315" s="236"/>
      <c r="DH315" s="236"/>
      <c r="DI315" s="236"/>
      <c r="DJ315" s="236"/>
      <c r="DK315" s="236"/>
      <c r="DL315" s="236"/>
      <c r="DM315" s="236"/>
      <c r="DN315" s="236"/>
      <c r="DO315" s="236"/>
      <c r="DP315" s="236"/>
      <c r="DQ315" s="236"/>
      <c r="DR315" s="236"/>
      <c r="DS315" s="236"/>
      <c r="DT315" s="236"/>
      <c r="DU315" s="236"/>
      <c r="DV315" s="236"/>
      <c r="DW315" s="236"/>
      <c r="DX315" s="236"/>
      <c r="DY315" s="236"/>
      <c r="DZ315" s="236"/>
      <c r="EA315" s="236"/>
      <c r="EB315" s="236"/>
      <c r="EC315" s="236"/>
      <c r="ED315" s="236"/>
      <c r="EE315" s="236"/>
      <c r="EF315" s="236"/>
      <c r="EG315" s="236"/>
      <c r="EH315" s="236"/>
      <c r="EI315" s="236"/>
      <c r="EJ315" s="236"/>
      <c r="EK315" s="236"/>
      <c r="EL315" s="236"/>
      <c r="EM315" s="236"/>
      <c r="EN315" s="236"/>
      <c r="EO315" s="236"/>
      <c r="EP315" s="236"/>
      <c r="EQ315" s="236"/>
      <c r="ER315" s="236"/>
      <c r="ES315" s="236"/>
      <c r="ET315" s="236"/>
      <c r="EU315" s="236"/>
      <c r="EV315" s="236"/>
      <c r="EW315" s="236"/>
      <c r="EX315" s="236"/>
      <c r="EY315" s="236"/>
      <c r="EZ315" s="236"/>
      <c r="FA315" s="236"/>
      <c r="FB315" s="236"/>
      <c r="FC315" s="274"/>
    </row>
    <row r="316" spans="1:159" s="130" customFormat="1" ht="12.75" customHeight="1">
      <c r="A316" s="264">
        <v>304</v>
      </c>
      <c r="B316" s="265">
        <v>12</v>
      </c>
      <c r="C316" s="266" t="s">
        <v>171</v>
      </c>
      <c r="D316" s="267" t="s">
        <v>622</v>
      </c>
      <c r="E316" s="268">
        <v>1</v>
      </c>
      <c r="F316" s="268">
        <v>1</v>
      </c>
      <c r="G316" s="269">
        <v>1</v>
      </c>
      <c r="H316" s="270">
        <v>1</v>
      </c>
      <c r="I316" s="163" t="s">
        <v>3</v>
      </c>
      <c r="J316" s="164" t="s">
        <v>621</v>
      </c>
      <c r="K316" s="165">
        <v>43.65</v>
      </c>
      <c r="L316" s="166"/>
      <c r="M316" s="166"/>
      <c r="N316" s="165">
        <v>2216</v>
      </c>
      <c r="O316" s="165"/>
      <c r="P316" s="165"/>
      <c r="Q316" s="167"/>
      <c r="R316" s="167"/>
      <c r="S316" s="168">
        <v>109.8</v>
      </c>
      <c r="T316" s="167"/>
      <c r="U316" s="167">
        <v>1.6</v>
      </c>
      <c r="V316" s="168">
        <v>175.67</v>
      </c>
      <c r="W316" s="169"/>
      <c r="X316" s="170">
        <v>175.7</v>
      </c>
      <c r="Y316" s="169"/>
      <c r="Z316" s="169"/>
      <c r="AA316" s="169"/>
      <c r="AB316" s="171"/>
      <c r="AC316" s="172"/>
      <c r="AD316" s="169">
        <v>2</v>
      </c>
      <c r="AE316" s="169">
        <v>3</v>
      </c>
      <c r="AF316" s="169">
        <v>109</v>
      </c>
      <c r="AG316" s="169" t="s">
        <v>543</v>
      </c>
      <c r="AH316" s="271">
        <v>0</v>
      </c>
      <c r="AI316" s="272"/>
      <c r="AJ316" s="273"/>
      <c r="AK316" s="273"/>
      <c r="AL316" s="273"/>
      <c r="AM316" s="273"/>
      <c r="AN316" s="273"/>
      <c r="AO316" s="273"/>
      <c r="AP316" s="273"/>
      <c r="AQ316" s="273"/>
      <c r="AR316" s="273"/>
      <c r="AS316" s="273"/>
      <c r="AT316" s="273"/>
      <c r="AU316" s="273"/>
      <c r="AV316" s="273"/>
      <c r="AW316" s="273"/>
      <c r="AX316" s="273"/>
      <c r="AY316" s="273"/>
      <c r="AZ316" s="273"/>
      <c r="BA316" s="273"/>
      <c r="BB316" s="273"/>
      <c r="BC316" s="273"/>
      <c r="BD316" s="236"/>
      <c r="BE316" s="236"/>
      <c r="BF316" s="236"/>
      <c r="BG316" s="236"/>
      <c r="BH316" s="236"/>
      <c r="BI316" s="236"/>
      <c r="BJ316" s="236"/>
      <c r="BK316" s="236"/>
      <c r="BL316" s="236"/>
      <c r="BM316" s="236"/>
      <c r="BN316" s="236"/>
      <c r="BO316" s="236"/>
      <c r="BP316" s="236"/>
      <c r="BQ316" s="236">
        <f>X316</f>
        <v>175.7</v>
      </c>
      <c r="BR316" s="236"/>
      <c r="BS316" s="236"/>
      <c r="BT316" s="236"/>
      <c r="BU316" s="236"/>
      <c r="BV316" s="236"/>
      <c r="BW316" s="236"/>
      <c r="BX316" s="236"/>
      <c r="BY316" s="236"/>
      <c r="BZ316" s="236"/>
      <c r="CA316" s="236"/>
      <c r="CB316" s="236"/>
      <c r="CC316" s="236"/>
      <c r="CD316" s="236"/>
      <c r="CE316" s="236"/>
      <c r="CF316" s="236"/>
      <c r="CG316" s="236"/>
      <c r="CH316" s="236"/>
      <c r="CI316" s="236"/>
      <c r="CJ316" s="236"/>
      <c r="CK316" s="236"/>
      <c r="CL316" s="236"/>
      <c r="CM316" s="236"/>
      <c r="CN316" s="236"/>
      <c r="CO316" s="236"/>
      <c r="CP316" s="236"/>
      <c r="CQ316" s="236"/>
      <c r="CR316" s="236"/>
      <c r="CS316" s="236"/>
      <c r="CT316" s="236"/>
      <c r="CU316" s="236"/>
      <c r="CV316" s="236"/>
      <c r="CW316" s="236"/>
      <c r="CX316" s="236"/>
      <c r="CY316" s="236"/>
      <c r="CZ316" s="236"/>
      <c r="DA316" s="236"/>
      <c r="DB316" s="236"/>
      <c r="DC316" s="236"/>
      <c r="DD316" s="236"/>
      <c r="DE316" s="236"/>
      <c r="DF316" s="236"/>
      <c r="DG316" s="236"/>
      <c r="DH316" s="236"/>
      <c r="DI316" s="236"/>
      <c r="DJ316" s="236"/>
      <c r="DK316" s="236"/>
      <c r="DL316" s="236"/>
      <c r="DM316" s="236"/>
      <c r="DN316" s="236"/>
      <c r="DO316" s="236"/>
      <c r="DP316" s="236"/>
      <c r="DQ316" s="236"/>
      <c r="DR316" s="236"/>
      <c r="DS316" s="236"/>
      <c r="DT316" s="236"/>
      <c r="DU316" s="236"/>
      <c r="DV316" s="236"/>
      <c r="DW316" s="236"/>
      <c r="DX316" s="236"/>
      <c r="DY316" s="236"/>
      <c r="DZ316" s="236"/>
      <c r="EA316" s="236"/>
      <c r="EB316" s="236"/>
      <c r="EC316" s="236"/>
      <c r="ED316" s="236"/>
      <c r="EE316" s="236"/>
      <c r="EF316" s="236"/>
      <c r="EG316" s="236"/>
      <c r="EH316" s="236"/>
      <c r="EI316" s="236"/>
      <c r="EJ316" s="236"/>
      <c r="EK316" s="236"/>
      <c r="EL316" s="236"/>
      <c r="EM316" s="236"/>
      <c r="EN316" s="236"/>
      <c r="EO316" s="236"/>
      <c r="EP316" s="236"/>
      <c r="EQ316" s="236"/>
      <c r="ER316" s="236"/>
      <c r="ES316" s="236"/>
      <c r="ET316" s="236"/>
      <c r="EU316" s="236"/>
      <c r="EV316" s="236"/>
      <c r="EW316" s="236"/>
      <c r="EX316" s="236"/>
      <c r="EY316" s="236"/>
      <c r="EZ316" s="236"/>
      <c r="FA316" s="236"/>
      <c r="FB316" s="236"/>
      <c r="FC316" s="274">
        <f>X316</f>
        <v>175.7</v>
      </c>
    </row>
    <row r="317" spans="1:159" s="229" customFormat="1" ht="12.75" customHeight="1">
      <c r="A317" s="264">
        <v>305</v>
      </c>
      <c r="B317" s="265">
        <v>10</v>
      </c>
      <c r="C317" s="266" t="s">
        <v>168</v>
      </c>
      <c r="D317" s="317" t="s">
        <v>626</v>
      </c>
      <c r="E317" s="268">
        <v>1</v>
      </c>
      <c r="F317" s="268">
        <v>1</v>
      </c>
      <c r="G317" s="269">
        <v>0</v>
      </c>
      <c r="H317" s="270">
        <v>0</v>
      </c>
      <c r="I317" s="163" t="s">
        <v>3</v>
      </c>
      <c r="J317" s="164"/>
      <c r="K317" s="165">
        <v>15</v>
      </c>
      <c r="L317" s="166"/>
      <c r="M317" s="166"/>
      <c r="N317" s="165">
        <v>810</v>
      </c>
      <c r="O317" s="165"/>
      <c r="P317" s="165"/>
      <c r="Q317" s="167"/>
      <c r="R317" s="167"/>
      <c r="S317" s="168">
        <v>38.7</v>
      </c>
      <c r="T317" s="167">
        <v>1</v>
      </c>
      <c r="U317" s="167"/>
      <c r="V317" s="168">
        <v>38.7</v>
      </c>
      <c r="W317" s="169"/>
      <c r="X317" s="170">
        <v>38.7</v>
      </c>
      <c r="Y317" s="169"/>
      <c r="Z317" s="169"/>
      <c r="AA317" s="169"/>
      <c r="AB317" s="171"/>
      <c r="AC317" s="172"/>
      <c r="AD317" s="169">
        <v>1</v>
      </c>
      <c r="AE317" s="169">
        <v>9</v>
      </c>
      <c r="AF317" s="169">
        <v>39</v>
      </c>
      <c r="AG317" s="169" t="s">
        <v>454</v>
      </c>
      <c r="AH317" s="271">
        <v>3</v>
      </c>
      <c r="AI317" s="272"/>
      <c r="AJ317" s="273"/>
      <c r="AK317" s="273"/>
      <c r="AL317" s="273"/>
      <c r="AM317" s="273"/>
      <c r="AN317" s="273"/>
      <c r="AO317" s="273"/>
      <c r="AP317" s="273"/>
      <c r="AQ317" s="273"/>
      <c r="AR317" s="273"/>
      <c r="AS317" s="273"/>
      <c r="AT317" s="273"/>
      <c r="AU317" s="273"/>
      <c r="AV317" s="273"/>
      <c r="AW317" s="273"/>
      <c r="AX317" s="273"/>
      <c r="AY317" s="273"/>
      <c r="AZ317" s="273"/>
      <c r="BA317" s="273"/>
      <c r="BB317" s="273"/>
      <c r="BC317" s="273"/>
      <c r="BD317" s="236"/>
      <c r="BE317" s="236"/>
      <c r="BF317" s="236"/>
      <c r="BG317" s="236"/>
      <c r="BH317" s="236"/>
      <c r="BI317" s="236"/>
      <c r="BJ317" s="236"/>
      <c r="BK317" s="236"/>
      <c r="BL317" s="236"/>
      <c r="BM317" s="236"/>
      <c r="BN317" s="236"/>
      <c r="BO317" s="236"/>
      <c r="BP317" s="236"/>
      <c r="BQ317" s="236"/>
      <c r="BR317" s="236"/>
      <c r="BS317" s="236"/>
      <c r="BT317" s="236"/>
      <c r="BU317" s="236"/>
      <c r="BV317" s="236"/>
      <c r="BW317" s="236"/>
      <c r="BX317" s="236"/>
      <c r="BY317" s="236"/>
      <c r="BZ317" s="236"/>
      <c r="CA317" s="236"/>
      <c r="CB317" s="236"/>
      <c r="CC317" s="236"/>
      <c r="CD317" s="236"/>
      <c r="CE317" s="236"/>
      <c r="CF317" s="236"/>
      <c r="CG317" s="236"/>
      <c r="CH317" s="236"/>
      <c r="CI317" s="236"/>
      <c r="CJ317" s="236"/>
      <c r="CK317" s="236"/>
      <c r="CL317" s="236"/>
      <c r="CM317" s="236"/>
      <c r="CN317" s="236"/>
      <c r="CO317" s="236"/>
      <c r="CP317" s="236"/>
      <c r="CQ317" s="236"/>
      <c r="CR317" s="236"/>
      <c r="CS317" s="236"/>
      <c r="CT317" s="236"/>
      <c r="CU317" s="236"/>
      <c r="CV317" s="236"/>
      <c r="CW317" s="236"/>
      <c r="CX317" s="236"/>
      <c r="CY317" s="236"/>
      <c r="CZ317" s="236"/>
      <c r="DA317" s="236"/>
      <c r="DB317" s="236"/>
      <c r="DC317" s="236"/>
      <c r="DD317" s="236"/>
      <c r="DE317" s="236"/>
      <c r="DF317" s="236"/>
      <c r="DG317" s="236"/>
      <c r="DH317" s="236"/>
      <c r="DI317" s="236"/>
      <c r="DJ317" s="236"/>
      <c r="DK317" s="236"/>
      <c r="DL317" s="236"/>
      <c r="DM317" s="236"/>
      <c r="DN317" s="236"/>
      <c r="DO317" s="236"/>
      <c r="DP317" s="236"/>
      <c r="DQ317" s="236"/>
      <c r="DR317" s="236"/>
      <c r="DS317" s="236"/>
      <c r="DT317" s="236"/>
      <c r="DU317" s="236"/>
      <c r="DV317" s="236"/>
      <c r="DW317" s="236"/>
      <c r="DX317" s="236"/>
      <c r="DY317" s="236"/>
      <c r="DZ317" s="236"/>
      <c r="EA317" s="236"/>
      <c r="EB317" s="236"/>
      <c r="EC317" s="236"/>
      <c r="ED317" s="236">
        <f>X317+AH317</f>
        <v>41.7</v>
      </c>
      <c r="EE317" s="236"/>
      <c r="EF317" s="236"/>
      <c r="EG317" s="236"/>
      <c r="EH317" s="236"/>
      <c r="EI317" s="236"/>
      <c r="EJ317" s="236"/>
      <c r="EK317" s="236"/>
      <c r="EL317" s="236"/>
      <c r="EM317" s="236"/>
      <c r="EN317" s="236"/>
      <c r="EO317" s="236"/>
      <c r="EP317" s="236"/>
      <c r="EQ317" s="236"/>
      <c r="ER317" s="236"/>
      <c r="ES317" s="236"/>
      <c r="ET317" s="236"/>
      <c r="EU317" s="236"/>
      <c r="EV317" s="236"/>
      <c r="EW317" s="236"/>
      <c r="EX317" s="236"/>
      <c r="EY317" s="236"/>
      <c r="EZ317" s="236"/>
      <c r="FA317" s="236"/>
      <c r="FB317" s="236"/>
      <c r="FC317" s="274"/>
    </row>
    <row r="318" spans="1:159" s="229" customFormat="1" ht="12.75" customHeight="1">
      <c r="A318" s="264">
        <v>306</v>
      </c>
      <c r="B318" s="265">
        <v>10</v>
      </c>
      <c r="C318" s="266" t="s">
        <v>192</v>
      </c>
      <c r="D318" s="317" t="s">
        <v>627</v>
      </c>
      <c r="E318" s="268">
        <v>1</v>
      </c>
      <c r="F318" s="268">
        <v>1</v>
      </c>
      <c r="G318" s="269">
        <v>0</v>
      </c>
      <c r="H318" s="270">
        <v>2</v>
      </c>
      <c r="I318" s="163" t="s">
        <v>3</v>
      </c>
      <c r="J318" s="164" t="s">
        <v>332</v>
      </c>
      <c r="K318" s="165">
        <v>8.3</v>
      </c>
      <c r="L318" s="166"/>
      <c r="M318" s="166"/>
      <c r="N318" s="165">
        <v>650</v>
      </c>
      <c r="O318" s="165"/>
      <c r="P318" s="165"/>
      <c r="Q318" s="167"/>
      <c r="R318" s="167"/>
      <c r="S318" s="168">
        <v>37.9</v>
      </c>
      <c r="T318" s="167">
        <v>1</v>
      </c>
      <c r="U318" s="167"/>
      <c r="V318" s="168">
        <v>37.9</v>
      </c>
      <c r="W318" s="169"/>
      <c r="X318" s="170">
        <v>37.9</v>
      </c>
      <c r="Y318" s="169"/>
      <c r="Z318" s="169"/>
      <c r="AA318" s="169"/>
      <c r="AB318" s="171"/>
      <c r="AC318" s="172"/>
      <c r="AD318" s="169">
        <v>1</v>
      </c>
      <c r="AE318" s="169">
        <v>1</v>
      </c>
      <c r="AF318" s="169">
        <v>38</v>
      </c>
      <c r="AG318" s="169" t="s">
        <v>454</v>
      </c>
      <c r="AH318" s="271">
        <v>0</v>
      </c>
      <c r="AI318" s="272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3"/>
      <c r="AX318" s="273"/>
      <c r="AY318" s="273"/>
      <c r="AZ318" s="273"/>
      <c r="BA318" s="273"/>
      <c r="BB318" s="273"/>
      <c r="BC318" s="273"/>
      <c r="BD318" s="236"/>
      <c r="BE318" s="236"/>
      <c r="BF318" s="236"/>
      <c r="BG318" s="236"/>
      <c r="BH318" s="236"/>
      <c r="BI318" s="236"/>
      <c r="BJ318" s="236"/>
      <c r="BK318" s="236"/>
      <c r="BL318" s="236"/>
      <c r="BM318" s="236"/>
      <c r="BN318" s="236"/>
      <c r="BO318" s="236"/>
      <c r="BP318" s="236"/>
      <c r="BQ318" s="236"/>
      <c r="BR318" s="236"/>
      <c r="BS318" s="236"/>
      <c r="BT318" s="236"/>
      <c r="BU318" s="236"/>
      <c r="BV318" s="236"/>
      <c r="BW318" s="236"/>
      <c r="BX318" s="236"/>
      <c r="BY318" s="236"/>
      <c r="BZ318" s="236"/>
      <c r="CA318" s="236"/>
      <c r="CB318" s="236"/>
      <c r="CC318" s="236"/>
      <c r="CD318" s="236"/>
      <c r="CE318" s="236"/>
      <c r="CF318" s="236"/>
      <c r="CG318" s="236"/>
      <c r="CH318" s="236"/>
      <c r="CI318" s="236"/>
      <c r="CJ318" s="236"/>
      <c r="CK318" s="236"/>
      <c r="CL318" s="236"/>
      <c r="CM318" s="236"/>
      <c r="CN318" s="236"/>
      <c r="CO318" s="236"/>
      <c r="CP318" s="236"/>
      <c r="CQ318" s="236"/>
      <c r="CR318" s="236"/>
      <c r="CS318" s="236"/>
      <c r="CT318" s="236"/>
      <c r="CU318" s="236"/>
      <c r="CV318" s="236"/>
      <c r="CW318" s="236"/>
      <c r="CX318" s="236"/>
      <c r="CY318" s="236"/>
      <c r="CZ318" s="236"/>
      <c r="DA318" s="236"/>
      <c r="DB318" s="236"/>
      <c r="DC318" s="236"/>
      <c r="DD318" s="236"/>
      <c r="DE318" s="236"/>
      <c r="DF318" s="236"/>
      <c r="DG318" s="236"/>
      <c r="DH318" s="236"/>
      <c r="DI318" s="236"/>
      <c r="DJ318" s="236"/>
      <c r="DK318" s="236"/>
      <c r="DL318" s="236"/>
      <c r="DM318" s="236"/>
      <c r="DN318" s="236"/>
      <c r="DO318" s="236"/>
      <c r="DP318" s="236"/>
      <c r="DQ318" s="236"/>
      <c r="DR318" s="236"/>
      <c r="DS318" s="236"/>
      <c r="DT318" s="236"/>
      <c r="DU318" s="236"/>
      <c r="DV318" s="236"/>
      <c r="DW318" s="236"/>
      <c r="DX318" s="236"/>
      <c r="DY318" s="236"/>
      <c r="DZ318" s="236"/>
      <c r="EA318" s="236"/>
      <c r="EB318" s="236"/>
      <c r="EC318" s="236"/>
      <c r="ED318" s="236">
        <f>X318</f>
        <v>37.9</v>
      </c>
      <c r="EE318" s="236"/>
      <c r="EF318" s="236"/>
      <c r="EG318" s="236"/>
      <c r="EH318" s="236"/>
      <c r="EI318" s="236"/>
      <c r="EJ318" s="236"/>
      <c r="EK318" s="236"/>
      <c r="EL318" s="236"/>
      <c r="EM318" s="236"/>
      <c r="EN318" s="236"/>
      <c r="EO318" s="236"/>
      <c r="EP318" s="236"/>
      <c r="EQ318" s="236"/>
      <c r="ER318" s="236"/>
      <c r="ES318" s="236"/>
      <c r="ET318" s="236"/>
      <c r="EU318" s="236"/>
      <c r="EV318" s="236"/>
      <c r="EW318" s="236"/>
      <c r="EX318" s="236"/>
      <c r="EY318" s="236"/>
      <c r="EZ318" s="236"/>
      <c r="FA318" s="236"/>
      <c r="FB318" s="236"/>
      <c r="FC318" s="274"/>
    </row>
    <row r="319" spans="1:159" s="229" customFormat="1" ht="12.75" customHeight="1">
      <c r="A319" s="264">
        <v>307</v>
      </c>
      <c r="B319" s="265">
        <v>10</v>
      </c>
      <c r="C319" s="266" t="s">
        <v>625</v>
      </c>
      <c r="D319" s="317" t="s">
        <v>628</v>
      </c>
      <c r="E319" s="268">
        <v>2</v>
      </c>
      <c r="F319" s="268">
        <v>1</v>
      </c>
      <c r="G319" s="269">
        <v>0</v>
      </c>
      <c r="H319" s="270">
        <v>0</v>
      </c>
      <c r="I319" s="163" t="s">
        <v>3</v>
      </c>
      <c r="J319" s="164"/>
      <c r="K319" s="165">
        <v>50</v>
      </c>
      <c r="L319" s="166"/>
      <c r="M319" s="166"/>
      <c r="N319" s="165">
        <v>1000</v>
      </c>
      <c r="O319" s="165"/>
      <c r="P319" s="165"/>
      <c r="Q319" s="167"/>
      <c r="R319" s="167"/>
      <c r="S319" s="168">
        <v>95</v>
      </c>
      <c r="T319" s="167">
        <v>1</v>
      </c>
      <c r="U319" s="167"/>
      <c r="V319" s="168">
        <v>95</v>
      </c>
      <c r="W319" s="169">
        <v>1</v>
      </c>
      <c r="X319" s="170">
        <v>96</v>
      </c>
      <c r="Y319" s="169"/>
      <c r="Z319" s="169"/>
      <c r="AA319" s="169"/>
      <c r="AB319" s="171"/>
      <c r="AC319" s="172"/>
      <c r="AD319" s="169">
        <v>1</v>
      </c>
      <c r="AE319" s="169">
        <v>1</v>
      </c>
      <c r="AF319" s="169">
        <v>96</v>
      </c>
      <c r="AG319" s="169" t="s">
        <v>454</v>
      </c>
      <c r="AH319" s="271">
        <v>0</v>
      </c>
      <c r="AI319" s="272"/>
      <c r="AJ319" s="273"/>
      <c r="AK319" s="273"/>
      <c r="AL319" s="273"/>
      <c r="AM319" s="273"/>
      <c r="AN319" s="273"/>
      <c r="AO319" s="273"/>
      <c r="AP319" s="273"/>
      <c r="AQ319" s="273"/>
      <c r="AR319" s="273"/>
      <c r="AS319" s="273"/>
      <c r="AT319" s="273"/>
      <c r="AU319" s="273"/>
      <c r="AV319" s="273"/>
      <c r="AW319" s="273"/>
      <c r="AX319" s="273"/>
      <c r="AY319" s="273"/>
      <c r="AZ319" s="273"/>
      <c r="BA319" s="273"/>
      <c r="BB319" s="273"/>
      <c r="BC319" s="273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6"/>
      <c r="BN319" s="236"/>
      <c r="BO319" s="236"/>
      <c r="BP319" s="236"/>
      <c r="BQ319" s="236"/>
      <c r="BR319" s="236"/>
      <c r="BS319" s="236"/>
      <c r="BT319" s="236"/>
      <c r="BU319" s="236"/>
      <c r="BV319" s="236"/>
      <c r="BW319" s="236"/>
      <c r="BX319" s="236"/>
      <c r="BY319" s="236"/>
      <c r="BZ319" s="236"/>
      <c r="CA319" s="236"/>
      <c r="CB319" s="236"/>
      <c r="CC319" s="236"/>
      <c r="CD319" s="236"/>
      <c r="CE319" s="236"/>
      <c r="CF319" s="236"/>
      <c r="CG319" s="236"/>
      <c r="CH319" s="236"/>
      <c r="CI319" s="236"/>
      <c r="CJ319" s="236"/>
      <c r="CK319" s="236"/>
      <c r="CL319" s="236"/>
      <c r="CM319" s="236"/>
      <c r="CN319" s="236"/>
      <c r="CO319" s="236"/>
      <c r="CP319" s="236"/>
      <c r="CQ319" s="236"/>
      <c r="CR319" s="236"/>
      <c r="CS319" s="236"/>
      <c r="CT319" s="236"/>
      <c r="CU319" s="236"/>
      <c r="CV319" s="236"/>
      <c r="CW319" s="236"/>
      <c r="CX319" s="236"/>
      <c r="CY319" s="236"/>
      <c r="CZ319" s="236"/>
      <c r="DA319" s="236"/>
      <c r="DB319" s="236"/>
      <c r="DC319" s="236"/>
      <c r="DD319" s="236"/>
      <c r="DE319" s="236"/>
      <c r="DF319" s="236"/>
      <c r="DG319" s="236"/>
      <c r="DH319" s="236"/>
      <c r="DI319" s="236"/>
      <c r="DJ319" s="236"/>
      <c r="DK319" s="236"/>
      <c r="DL319" s="236"/>
      <c r="DM319" s="236"/>
      <c r="DN319" s="236"/>
      <c r="DO319" s="236"/>
      <c r="DP319" s="236"/>
      <c r="DQ319" s="236"/>
      <c r="DR319" s="236"/>
      <c r="DS319" s="236"/>
      <c r="DT319" s="236"/>
      <c r="DU319" s="236"/>
      <c r="DV319" s="236"/>
      <c r="DW319" s="236"/>
      <c r="DX319" s="236"/>
      <c r="DY319" s="236"/>
      <c r="DZ319" s="236"/>
      <c r="EA319" s="236"/>
      <c r="EB319" s="236"/>
      <c r="EC319" s="236"/>
      <c r="ED319" s="236">
        <f>X319</f>
        <v>96</v>
      </c>
      <c r="EE319" s="236"/>
      <c r="EF319" s="236"/>
      <c r="EG319" s="236"/>
      <c r="EH319" s="236"/>
      <c r="EI319" s="236"/>
      <c r="EJ319" s="236"/>
      <c r="EK319" s="236"/>
      <c r="EL319" s="236"/>
      <c r="EM319" s="236"/>
      <c r="EN319" s="236"/>
      <c r="EO319" s="236"/>
      <c r="EP319" s="236"/>
      <c r="EQ319" s="236"/>
      <c r="ER319" s="236"/>
      <c r="ES319" s="236"/>
      <c r="ET319" s="236"/>
      <c r="EU319" s="236"/>
      <c r="EV319" s="236"/>
      <c r="EW319" s="236"/>
      <c r="EX319" s="236"/>
      <c r="EY319" s="236"/>
      <c r="EZ319" s="236"/>
      <c r="FA319" s="236"/>
      <c r="FB319" s="236"/>
      <c r="FC319" s="274"/>
    </row>
    <row r="320" spans="1:159" s="229" customFormat="1" ht="12.75" customHeight="1">
      <c r="A320" s="264">
        <v>308</v>
      </c>
      <c r="B320" s="265">
        <v>11</v>
      </c>
      <c r="C320" s="266" t="s">
        <v>197</v>
      </c>
      <c r="D320" s="317" t="s">
        <v>629</v>
      </c>
      <c r="E320" s="268">
        <v>1</v>
      </c>
      <c r="F320" s="268">
        <v>1</v>
      </c>
      <c r="G320" s="269">
        <v>0</v>
      </c>
      <c r="H320" s="270">
        <v>0</v>
      </c>
      <c r="I320" s="163" t="s">
        <v>3</v>
      </c>
      <c r="J320" s="164"/>
      <c r="K320" s="165">
        <v>10</v>
      </c>
      <c r="L320" s="166"/>
      <c r="M320" s="166"/>
      <c r="N320" s="165">
        <v>300</v>
      </c>
      <c r="O320" s="165"/>
      <c r="P320" s="165"/>
      <c r="Q320" s="167"/>
      <c r="R320" s="167"/>
      <c r="S320" s="168">
        <v>21</v>
      </c>
      <c r="T320" s="167">
        <v>1</v>
      </c>
      <c r="U320" s="167"/>
      <c r="V320" s="168">
        <v>21</v>
      </c>
      <c r="W320" s="169"/>
      <c r="X320" s="170">
        <v>21</v>
      </c>
      <c r="Y320" s="169"/>
      <c r="Z320" s="169"/>
      <c r="AA320" s="169"/>
      <c r="AB320" s="171"/>
      <c r="AC320" s="172"/>
      <c r="AD320" s="169">
        <v>1</v>
      </c>
      <c r="AE320" s="169">
        <v>1</v>
      </c>
      <c r="AF320" s="169">
        <v>21</v>
      </c>
      <c r="AG320" s="169" t="s">
        <v>454</v>
      </c>
      <c r="AH320" s="271">
        <v>0</v>
      </c>
      <c r="AI320" s="272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3"/>
      <c r="BC320" s="273"/>
      <c r="BD320" s="236"/>
      <c r="BE320" s="236"/>
      <c r="BF320" s="236"/>
      <c r="BG320" s="236"/>
      <c r="BH320" s="236"/>
      <c r="BI320" s="236"/>
      <c r="BJ320" s="236"/>
      <c r="BK320" s="236"/>
      <c r="BL320" s="236"/>
      <c r="BM320" s="236"/>
      <c r="BN320" s="236"/>
      <c r="BO320" s="236"/>
      <c r="BP320" s="236"/>
      <c r="BQ320" s="236"/>
      <c r="BR320" s="236"/>
      <c r="BS320" s="236"/>
      <c r="BT320" s="236"/>
      <c r="BU320" s="236"/>
      <c r="BV320" s="236"/>
      <c r="BW320" s="236"/>
      <c r="BX320" s="236"/>
      <c r="BY320" s="236"/>
      <c r="BZ320" s="236"/>
      <c r="CA320" s="236"/>
      <c r="CB320" s="236"/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  <c r="CM320" s="236"/>
      <c r="CN320" s="236"/>
      <c r="CO320" s="236"/>
      <c r="CP320" s="236"/>
      <c r="CQ320" s="236"/>
      <c r="CR320" s="236"/>
      <c r="CS320" s="236"/>
      <c r="CT320" s="236"/>
      <c r="CU320" s="236"/>
      <c r="CV320" s="236"/>
      <c r="CW320" s="236"/>
      <c r="CX320" s="236"/>
      <c r="CY320" s="236"/>
      <c r="CZ320" s="236"/>
      <c r="DA320" s="236"/>
      <c r="DB320" s="236"/>
      <c r="DC320" s="236"/>
      <c r="DD320" s="236"/>
      <c r="DE320" s="236"/>
      <c r="DF320" s="236"/>
      <c r="DG320" s="236"/>
      <c r="DH320" s="236"/>
      <c r="DI320" s="236"/>
      <c r="DJ320" s="236"/>
      <c r="DK320" s="236"/>
      <c r="DL320" s="236"/>
      <c r="DM320" s="236"/>
      <c r="DN320" s="236"/>
      <c r="DO320" s="236"/>
      <c r="DP320" s="236"/>
      <c r="DQ320" s="236"/>
      <c r="DR320" s="236"/>
      <c r="DS320" s="236"/>
      <c r="DT320" s="236"/>
      <c r="DU320" s="236"/>
      <c r="DV320" s="236"/>
      <c r="DW320" s="236"/>
      <c r="DX320" s="236"/>
      <c r="DY320" s="236"/>
      <c r="DZ320" s="236"/>
      <c r="EA320" s="236"/>
      <c r="EB320" s="236"/>
      <c r="EC320" s="236"/>
      <c r="ED320" s="236">
        <f>X320</f>
        <v>21</v>
      </c>
      <c r="EE320" s="236"/>
      <c r="EF320" s="236"/>
      <c r="EG320" s="236"/>
      <c r="EH320" s="236"/>
      <c r="EI320" s="236"/>
      <c r="EJ320" s="236"/>
      <c r="EK320" s="236"/>
      <c r="EL320" s="236"/>
      <c r="EM320" s="236"/>
      <c r="EN320" s="236"/>
      <c r="EO320" s="236"/>
      <c r="EP320" s="236"/>
      <c r="EQ320" s="236"/>
      <c r="ER320" s="236"/>
      <c r="ES320" s="236"/>
      <c r="ET320" s="236"/>
      <c r="EU320" s="236"/>
      <c r="EV320" s="236"/>
      <c r="EW320" s="236"/>
      <c r="EX320" s="236"/>
      <c r="EY320" s="236"/>
      <c r="EZ320" s="236"/>
      <c r="FA320" s="236"/>
      <c r="FB320" s="236"/>
      <c r="FC320" s="274"/>
    </row>
    <row r="321" spans="1:159" s="229" customFormat="1" ht="12.75" customHeight="1">
      <c r="A321" s="264">
        <v>309</v>
      </c>
      <c r="B321" s="265">
        <v>11</v>
      </c>
      <c r="C321" s="266" t="s">
        <v>236</v>
      </c>
      <c r="D321" s="317" t="s">
        <v>630</v>
      </c>
      <c r="E321" s="268">
        <v>1</v>
      </c>
      <c r="F321" s="268">
        <v>1</v>
      </c>
      <c r="G321" s="269">
        <v>0</v>
      </c>
      <c r="H321" s="270">
        <v>0</v>
      </c>
      <c r="I321" s="163" t="s">
        <v>3</v>
      </c>
      <c r="J321" s="164"/>
      <c r="K321" s="165">
        <v>18</v>
      </c>
      <c r="L321" s="166"/>
      <c r="M321" s="166"/>
      <c r="N321" s="165">
        <v>400</v>
      </c>
      <c r="O321" s="165"/>
      <c r="P321" s="165"/>
      <c r="Q321" s="167"/>
      <c r="R321" s="167"/>
      <c r="S321" s="168">
        <v>35</v>
      </c>
      <c r="T321" s="167">
        <v>1</v>
      </c>
      <c r="U321" s="167"/>
      <c r="V321" s="168">
        <v>35</v>
      </c>
      <c r="W321" s="169"/>
      <c r="X321" s="170">
        <v>35</v>
      </c>
      <c r="Y321" s="169"/>
      <c r="Z321" s="169"/>
      <c r="AA321" s="169"/>
      <c r="AB321" s="171"/>
      <c r="AC321" s="172"/>
      <c r="AD321" s="169">
        <v>1</v>
      </c>
      <c r="AE321" s="169">
        <v>1</v>
      </c>
      <c r="AF321" s="169">
        <v>35</v>
      </c>
      <c r="AG321" s="169" t="s">
        <v>454</v>
      </c>
      <c r="AH321" s="271">
        <v>0</v>
      </c>
      <c r="AI321" s="272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3"/>
      <c r="AY321" s="273"/>
      <c r="AZ321" s="273"/>
      <c r="BA321" s="273"/>
      <c r="BB321" s="273"/>
      <c r="BC321" s="273"/>
      <c r="BD321" s="236"/>
      <c r="BE321" s="236"/>
      <c r="BF321" s="236"/>
      <c r="BG321" s="236"/>
      <c r="BH321" s="236"/>
      <c r="BI321" s="236"/>
      <c r="BJ321" s="236"/>
      <c r="BK321" s="236"/>
      <c r="BL321" s="236"/>
      <c r="BM321" s="236"/>
      <c r="BN321" s="236"/>
      <c r="BO321" s="236"/>
      <c r="BP321" s="236"/>
      <c r="BQ321" s="236"/>
      <c r="BR321" s="236"/>
      <c r="BS321" s="236"/>
      <c r="BT321" s="236"/>
      <c r="BU321" s="236"/>
      <c r="BV321" s="236"/>
      <c r="BW321" s="236"/>
      <c r="BX321" s="236"/>
      <c r="BY321" s="236"/>
      <c r="BZ321" s="236"/>
      <c r="CA321" s="236"/>
      <c r="CB321" s="236"/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  <c r="CM321" s="236"/>
      <c r="CN321" s="236"/>
      <c r="CO321" s="236"/>
      <c r="CP321" s="236"/>
      <c r="CQ321" s="236"/>
      <c r="CR321" s="236"/>
      <c r="CS321" s="236"/>
      <c r="CT321" s="236"/>
      <c r="CU321" s="236"/>
      <c r="CV321" s="236"/>
      <c r="CW321" s="236"/>
      <c r="CX321" s="236"/>
      <c r="CY321" s="236"/>
      <c r="CZ321" s="236"/>
      <c r="DA321" s="236"/>
      <c r="DB321" s="236"/>
      <c r="DC321" s="236"/>
      <c r="DD321" s="236"/>
      <c r="DE321" s="236"/>
      <c r="DF321" s="236"/>
      <c r="DG321" s="236"/>
      <c r="DH321" s="236"/>
      <c r="DI321" s="236"/>
      <c r="DJ321" s="236"/>
      <c r="DK321" s="236"/>
      <c r="DL321" s="236"/>
      <c r="DM321" s="236"/>
      <c r="DN321" s="236"/>
      <c r="DO321" s="236"/>
      <c r="DP321" s="236"/>
      <c r="DQ321" s="236"/>
      <c r="DR321" s="236"/>
      <c r="DS321" s="236"/>
      <c r="DT321" s="236"/>
      <c r="DU321" s="236"/>
      <c r="DV321" s="236"/>
      <c r="DW321" s="236"/>
      <c r="DX321" s="236"/>
      <c r="DY321" s="236"/>
      <c r="DZ321" s="236"/>
      <c r="EA321" s="236"/>
      <c r="EB321" s="236"/>
      <c r="EC321" s="236"/>
      <c r="ED321" s="236">
        <f>X321</f>
        <v>35</v>
      </c>
      <c r="EE321" s="236"/>
      <c r="EF321" s="236"/>
      <c r="EG321" s="236"/>
      <c r="EH321" s="236"/>
      <c r="EI321" s="236"/>
      <c r="EJ321" s="236"/>
      <c r="EK321" s="236"/>
      <c r="EL321" s="236"/>
      <c r="EM321" s="236"/>
      <c r="EN321" s="236"/>
      <c r="EO321" s="236"/>
      <c r="EP321" s="236"/>
      <c r="EQ321" s="236"/>
      <c r="ER321" s="236"/>
      <c r="ES321" s="236"/>
      <c r="ET321" s="236"/>
      <c r="EU321" s="236"/>
      <c r="EV321" s="236"/>
      <c r="EW321" s="236"/>
      <c r="EX321" s="236"/>
      <c r="EY321" s="236"/>
      <c r="EZ321" s="236"/>
      <c r="FA321" s="236"/>
      <c r="FB321" s="236"/>
      <c r="FC321" s="274"/>
    </row>
    <row r="322" spans="1:159" s="229" customFormat="1" ht="12.75" customHeight="1">
      <c r="A322" s="264">
        <v>310</v>
      </c>
      <c r="B322" s="265">
        <v>12</v>
      </c>
      <c r="C322" s="266" t="s">
        <v>64</v>
      </c>
      <c r="D322" s="317" t="s">
        <v>631</v>
      </c>
      <c r="E322" s="268">
        <v>1</v>
      </c>
      <c r="F322" s="268">
        <v>1</v>
      </c>
      <c r="G322" s="269">
        <v>0</v>
      </c>
      <c r="H322" s="270">
        <v>1</v>
      </c>
      <c r="I322" s="163" t="s">
        <v>3</v>
      </c>
      <c r="J322" s="164" t="s">
        <v>135</v>
      </c>
      <c r="K322" s="165">
        <v>19</v>
      </c>
      <c r="L322" s="166"/>
      <c r="M322" s="166"/>
      <c r="N322" s="165">
        <v>405</v>
      </c>
      <c r="O322" s="165"/>
      <c r="P322" s="165"/>
      <c r="Q322" s="167"/>
      <c r="R322" s="167"/>
      <c r="S322" s="168">
        <v>36.6</v>
      </c>
      <c r="T322" s="167">
        <v>1.1</v>
      </c>
      <c r="U322" s="167"/>
      <c r="V322" s="168">
        <v>40.26</v>
      </c>
      <c r="W322" s="169"/>
      <c r="X322" s="170">
        <v>40.26</v>
      </c>
      <c r="Y322" s="169"/>
      <c r="Z322" s="169"/>
      <c r="AA322" s="169"/>
      <c r="AB322" s="171"/>
      <c r="AC322" s="172"/>
      <c r="AD322" s="169">
        <v>1</v>
      </c>
      <c r="AE322" s="169">
        <v>1</v>
      </c>
      <c r="AF322" s="169">
        <v>40</v>
      </c>
      <c r="AG322" s="169" t="s">
        <v>454</v>
      </c>
      <c r="AH322" s="271">
        <v>0</v>
      </c>
      <c r="AI322" s="272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3"/>
      <c r="AY322" s="273"/>
      <c r="AZ322" s="273"/>
      <c r="BA322" s="273"/>
      <c r="BB322" s="273"/>
      <c r="BC322" s="273"/>
      <c r="BD322" s="236"/>
      <c r="BE322" s="236"/>
      <c r="BF322" s="236"/>
      <c r="BG322" s="236"/>
      <c r="BH322" s="236"/>
      <c r="BI322" s="236"/>
      <c r="BJ322" s="236"/>
      <c r="BK322" s="236"/>
      <c r="BL322" s="236"/>
      <c r="BM322" s="236"/>
      <c r="BN322" s="236"/>
      <c r="BO322" s="236"/>
      <c r="BP322" s="236"/>
      <c r="BQ322" s="236"/>
      <c r="BR322" s="236"/>
      <c r="BS322" s="236"/>
      <c r="BT322" s="236"/>
      <c r="BU322" s="236"/>
      <c r="BV322" s="236"/>
      <c r="BW322" s="236"/>
      <c r="BX322" s="236"/>
      <c r="BY322" s="236"/>
      <c r="BZ322" s="236"/>
      <c r="CA322" s="236"/>
      <c r="CB322" s="236"/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  <c r="CM322" s="236"/>
      <c r="CN322" s="236"/>
      <c r="CO322" s="236"/>
      <c r="CP322" s="236"/>
      <c r="CQ322" s="236"/>
      <c r="CR322" s="236"/>
      <c r="CS322" s="236"/>
      <c r="CT322" s="236"/>
      <c r="CU322" s="236"/>
      <c r="CV322" s="236"/>
      <c r="CW322" s="236"/>
      <c r="CX322" s="236"/>
      <c r="CY322" s="236"/>
      <c r="CZ322" s="236"/>
      <c r="DA322" s="236"/>
      <c r="DB322" s="236"/>
      <c r="DC322" s="236"/>
      <c r="DD322" s="236"/>
      <c r="DE322" s="236"/>
      <c r="DF322" s="236"/>
      <c r="DG322" s="236"/>
      <c r="DH322" s="236"/>
      <c r="DI322" s="236"/>
      <c r="DJ322" s="236"/>
      <c r="DK322" s="236"/>
      <c r="DL322" s="236"/>
      <c r="DM322" s="236"/>
      <c r="DN322" s="236"/>
      <c r="DO322" s="236"/>
      <c r="DP322" s="236"/>
      <c r="DQ322" s="236"/>
      <c r="DR322" s="236"/>
      <c r="DS322" s="236"/>
      <c r="DT322" s="236"/>
      <c r="DU322" s="236"/>
      <c r="DV322" s="236"/>
      <c r="DW322" s="236"/>
      <c r="DX322" s="236"/>
      <c r="DY322" s="236"/>
      <c r="DZ322" s="236"/>
      <c r="EA322" s="236"/>
      <c r="EB322" s="236"/>
      <c r="EC322" s="236"/>
      <c r="ED322" s="236">
        <f>X322</f>
        <v>40.26</v>
      </c>
      <c r="EE322" s="236"/>
      <c r="EF322" s="236"/>
      <c r="EG322" s="236"/>
      <c r="EH322" s="236"/>
      <c r="EI322" s="236"/>
      <c r="EJ322" s="236"/>
      <c r="EK322" s="236"/>
      <c r="EL322" s="236"/>
      <c r="EM322" s="236"/>
      <c r="EN322" s="236"/>
      <c r="EO322" s="236"/>
      <c r="EP322" s="236"/>
      <c r="EQ322" s="236"/>
      <c r="ER322" s="236"/>
      <c r="ES322" s="236"/>
      <c r="ET322" s="236"/>
      <c r="EU322" s="236"/>
      <c r="EV322" s="236"/>
      <c r="EW322" s="236"/>
      <c r="EX322" s="236"/>
      <c r="EY322" s="236"/>
      <c r="EZ322" s="236"/>
      <c r="FA322" s="236"/>
      <c r="FB322" s="236"/>
      <c r="FC322" s="274"/>
    </row>
    <row r="323" spans="1:159" s="229" customFormat="1" ht="12.75" customHeight="1">
      <c r="A323" s="264">
        <v>311</v>
      </c>
      <c r="B323" s="265">
        <v>12</v>
      </c>
      <c r="C323" s="266" t="s">
        <v>525</v>
      </c>
      <c r="D323" s="317" t="s">
        <v>632</v>
      </c>
      <c r="E323" s="268">
        <v>2</v>
      </c>
      <c r="F323" s="268">
        <v>1</v>
      </c>
      <c r="G323" s="269">
        <v>0</v>
      </c>
      <c r="H323" s="270">
        <v>1</v>
      </c>
      <c r="I323" s="163" t="s">
        <v>3</v>
      </c>
      <c r="J323" s="164" t="s">
        <v>135</v>
      </c>
      <c r="K323" s="165">
        <v>50</v>
      </c>
      <c r="L323" s="166"/>
      <c r="M323" s="166"/>
      <c r="N323" s="165">
        <v>1345</v>
      </c>
      <c r="O323" s="165"/>
      <c r="P323" s="165"/>
      <c r="Q323" s="167"/>
      <c r="R323" s="167"/>
      <c r="S323" s="168">
        <v>101.9</v>
      </c>
      <c r="T323" s="167">
        <v>1.1</v>
      </c>
      <c r="U323" s="167"/>
      <c r="V323" s="168">
        <v>112.09</v>
      </c>
      <c r="W323" s="169">
        <v>23</v>
      </c>
      <c r="X323" s="170">
        <v>135.09</v>
      </c>
      <c r="Y323" s="169"/>
      <c r="Z323" s="169"/>
      <c r="AA323" s="169"/>
      <c r="AB323" s="171"/>
      <c r="AC323" s="172"/>
      <c r="AD323" s="169">
        <v>1</v>
      </c>
      <c r="AE323" s="169">
        <v>4</v>
      </c>
      <c r="AF323" s="169">
        <v>121</v>
      </c>
      <c r="AG323" s="169" t="s">
        <v>454</v>
      </c>
      <c r="AH323" s="271">
        <v>3</v>
      </c>
      <c r="AI323" s="272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3"/>
      <c r="BA323" s="273"/>
      <c r="BB323" s="273"/>
      <c r="BC323" s="273"/>
      <c r="BD323" s="236"/>
      <c r="BE323" s="236"/>
      <c r="BF323" s="236"/>
      <c r="BG323" s="236"/>
      <c r="BH323" s="236"/>
      <c r="BI323" s="236"/>
      <c r="BJ323" s="236"/>
      <c r="BK323" s="236"/>
      <c r="BL323" s="236"/>
      <c r="BM323" s="236"/>
      <c r="BN323" s="236"/>
      <c r="BO323" s="236"/>
      <c r="BP323" s="236"/>
      <c r="BQ323" s="236"/>
      <c r="BR323" s="236"/>
      <c r="BS323" s="236"/>
      <c r="BT323" s="236"/>
      <c r="BU323" s="236"/>
      <c r="BV323" s="236"/>
      <c r="BW323" s="236"/>
      <c r="BX323" s="236"/>
      <c r="BY323" s="236"/>
      <c r="BZ323" s="236"/>
      <c r="CA323" s="236"/>
      <c r="CB323" s="236"/>
      <c r="CC323" s="236"/>
      <c r="CD323" s="236"/>
      <c r="CE323" s="236"/>
      <c r="CF323" s="236"/>
      <c r="CG323" s="236"/>
      <c r="CH323" s="236"/>
      <c r="CI323" s="236"/>
      <c r="CJ323" s="236"/>
      <c r="CK323" s="236"/>
      <c r="CL323" s="236"/>
      <c r="CM323" s="236"/>
      <c r="CN323" s="236"/>
      <c r="CO323" s="236"/>
      <c r="CP323" s="236"/>
      <c r="CQ323" s="236"/>
      <c r="CR323" s="236"/>
      <c r="CS323" s="236"/>
      <c r="CT323" s="236"/>
      <c r="CU323" s="236"/>
      <c r="CV323" s="236"/>
      <c r="CW323" s="236"/>
      <c r="CX323" s="236"/>
      <c r="CY323" s="236"/>
      <c r="CZ323" s="236"/>
      <c r="DA323" s="236"/>
      <c r="DB323" s="236"/>
      <c r="DC323" s="236"/>
      <c r="DD323" s="236"/>
      <c r="DE323" s="236"/>
      <c r="DF323" s="236"/>
      <c r="DG323" s="236"/>
      <c r="DH323" s="236"/>
      <c r="DI323" s="236"/>
      <c r="DJ323" s="236"/>
      <c r="DK323" s="236"/>
      <c r="DL323" s="236"/>
      <c r="DM323" s="236"/>
      <c r="DN323" s="236"/>
      <c r="DO323" s="236"/>
      <c r="DP323" s="236"/>
      <c r="DQ323" s="236"/>
      <c r="DR323" s="236"/>
      <c r="DS323" s="236"/>
      <c r="DT323" s="236"/>
      <c r="DU323" s="236"/>
      <c r="DV323" s="236"/>
      <c r="DW323" s="236"/>
      <c r="DX323" s="236"/>
      <c r="DY323" s="236"/>
      <c r="DZ323" s="236"/>
      <c r="EA323" s="236"/>
      <c r="EB323" s="236"/>
      <c r="EC323" s="236"/>
      <c r="ED323" s="236">
        <f>X323+AH323</f>
        <v>138.09</v>
      </c>
      <c r="EE323" s="236"/>
      <c r="EF323" s="236"/>
      <c r="EG323" s="236"/>
      <c r="EH323" s="236"/>
      <c r="EI323" s="236"/>
      <c r="EJ323" s="236"/>
      <c r="EK323" s="236"/>
      <c r="EL323" s="236"/>
      <c r="EM323" s="236"/>
      <c r="EN323" s="236"/>
      <c r="EO323" s="236"/>
      <c r="EP323" s="236"/>
      <c r="EQ323" s="236"/>
      <c r="ER323" s="236"/>
      <c r="ES323" s="236"/>
      <c r="ET323" s="236"/>
      <c r="EU323" s="236"/>
      <c r="EV323" s="236"/>
      <c r="EW323" s="236"/>
      <c r="EX323" s="236"/>
      <c r="EY323" s="236"/>
      <c r="EZ323" s="236"/>
      <c r="FA323" s="236"/>
      <c r="FB323" s="236"/>
      <c r="FC323" s="274"/>
    </row>
    <row r="324" spans="1:159" s="229" customFormat="1" ht="12.75" customHeight="1">
      <c r="A324" s="264">
        <v>312</v>
      </c>
      <c r="B324" s="265">
        <v>12</v>
      </c>
      <c r="C324" s="266" t="s">
        <v>611</v>
      </c>
      <c r="D324" s="317" t="s">
        <v>633</v>
      </c>
      <c r="E324" s="268">
        <v>2</v>
      </c>
      <c r="F324" s="268">
        <v>1</v>
      </c>
      <c r="G324" s="269">
        <v>0</v>
      </c>
      <c r="H324" s="270">
        <v>1</v>
      </c>
      <c r="I324" s="163" t="s">
        <v>3</v>
      </c>
      <c r="J324" s="164" t="s">
        <v>135</v>
      </c>
      <c r="K324" s="165">
        <v>41</v>
      </c>
      <c r="L324" s="166"/>
      <c r="M324" s="166"/>
      <c r="N324" s="165">
        <v>1155</v>
      </c>
      <c r="O324" s="165"/>
      <c r="P324" s="165"/>
      <c r="Q324" s="167"/>
      <c r="R324" s="167"/>
      <c r="S324" s="168">
        <v>84.6</v>
      </c>
      <c r="T324" s="167">
        <v>1.1</v>
      </c>
      <c r="U324" s="167"/>
      <c r="V324" s="168">
        <v>93.06</v>
      </c>
      <c r="W324" s="169"/>
      <c r="X324" s="170">
        <v>93.06</v>
      </c>
      <c r="Y324" s="169"/>
      <c r="Z324" s="169"/>
      <c r="AA324" s="169"/>
      <c r="AB324" s="171"/>
      <c r="AC324" s="172"/>
      <c r="AD324" s="169">
        <v>1</v>
      </c>
      <c r="AE324" s="169">
        <v>1</v>
      </c>
      <c r="AF324" s="169">
        <v>89</v>
      </c>
      <c r="AG324" s="169" t="s">
        <v>454</v>
      </c>
      <c r="AH324" s="271">
        <v>0</v>
      </c>
      <c r="AI324" s="272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3"/>
      <c r="AY324" s="273"/>
      <c r="AZ324" s="273"/>
      <c r="BA324" s="273"/>
      <c r="BB324" s="273"/>
      <c r="BC324" s="273"/>
      <c r="BD324" s="236"/>
      <c r="BE324" s="236"/>
      <c r="BF324" s="236"/>
      <c r="BG324" s="236"/>
      <c r="BH324" s="236"/>
      <c r="BI324" s="236"/>
      <c r="BJ324" s="236"/>
      <c r="BK324" s="236"/>
      <c r="BL324" s="236"/>
      <c r="BM324" s="236"/>
      <c r="BN324" s="236"/>
      <c r="BO324" s="236"/>
      <c r="BP324" s="236"/>
      <c r="BQ324" s="236"/>
      <c r="BR324" s="236"/>
      <c r="BS324" s="236"/>
      <c r="BT324" s="236"/>
      <c r="BU324" s="236"/>
      <c r="BV324" s="236"/>
      <c r="BW324" s="236"/>
      <c r="BX324" s="236"/>
      <c r="BY324" s="236"/>
      <c r="BZ324" s="236"/>
      <c r="CA324" s="236"/>
      <c r="CB324" s="236"/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  <c r="CM324" s="236"/>
      <c r="CN324" s="236"/>
      <c r="CO324" s="236"/>
      <c r="CP324" s="236"/>
      <c r="CQ324" s="236"/>
      <c r="CR324" s="236"/>
      <c r="CS324" s="236"/>
      <c r="CT324" s="236"/>
      <c r="CU324" s="236"/>
      <c r="CV324" s="236"/>
      <c r="CW324" s="236"/>
      <c r="CX324" s="236"/>
      <c r="CY324" s="236"/>
      <c r="CZ324" s="236"/>
      <c r="DA324" s="236"/>
      <c r="DB324" s="236"/>
      <c r="DC324" s="236"/>
      <c r="DD324" s="236"/>
      <c r="DE324" s="236"/>
      <c r="DF324" s="236"/>
      <c r="DG324" s="236"/>
      <c r="DH324" s="236"/>
      <c r="DI324" s="236"/>
      <c r="DJ324" s="236"/>
      <c r="DK324" s="236"/>
      <c r="DL324" s="236"/>
      <c r="DM324" s="236"/>
      <c r="DN324" s="236"/>
      <c r="DO324" s="236"/>
      <c r="DP324" s="236"/>
      <c r="DQ324" s="236"/>
      <c r="DR324" s="236"/>
      <c r="DS324" s="236"/>
      <c r="DT324" s="236"/>
      <c r="DU324" s="236"/>
      <c r="DV324" s="236"/>
      <c r="DW324" s="236"/>
      <c r="DX324" s="236"/>
      <c r="DY324" s="236"/>
      <c r="DZ324" s="236"/>
      <c r="EA324" s="236"/>
      <c r="EB324" s="236"/>
      <c r="EC324" s="236"/>
      <c r="ED324" s="236">
        <f>X324</f>
        <v>93.06</v>
      </c>
      <c r="EE324" s="236"/>
      <c r="EF324" s="236"/>
      <c r="EG324" s="236"/>
      <c r="EH324" s="236"/>
      <c r="EI324" s="236"/>
      <c r="EJ324" s="236"/>
      <c r="EK324" s="236"/>
      <c r="EL324" s="236"/>
      <c r="EM324" s="236"/>
      <c r="EN324" s="236"/>
      <c r="EO324" s="236"/>
      <c r="EP324" s="236"/>
      <c r="EQ324" s="236"/>
      <c r="ER324" s="236"/>
      <c r="ES324" s="236"/>
      <c r="ET324" s="236"/>
      <c r="EU324" s="236"/>
      <c r="EV324" s="236"/>
      <c r="EW324" s="236"/>
      <c r="EX324" s="236"/>
      <c r="EY324" s="236"/>
      <c r="EZ324" s="236"/>
      <c r="FA324" s="236"/>
      <c r="FB324" s="236"/>
      <c r="FC324" s="274"/>
    </row>
    <row r="325" spans="1:159" s="130" customFormat="1" ht="12.75" customHeight="1" thickBot="1">
      <c r="A325" s="287"/>
      <c r="B325" s="288"/>
      <c r="C325" s="289"/>
      <c r="D325" s="290"/>
      <c r="E325" s="291"/>
      <c r="F325" s="291"/>
      <c r="G325" s="292"/>
      <c r="H325" s="293"/>
      <c r="I325" s="294"/>
      <c r="J325" s="295"/>
      <c r="K325" s="296"/>
      <c r="L325" s="297"/>
      <c r="M325" s="297"/>
      <c r="N325" s="296"/>
      <c r="O325" s="296"/>
      <c r="P325" s="296"/>
      <c r="Q325" s="298"/>
      <c r="R325" s="298"/>
      <c r="S325" s="299"/>
      <c r="T325" s="298"/>
      <c r="U325" s="298"/>
      <c r="V325" s="299"/>
      <c r="W325" s="300"/>
      <c r="X325" s="301"/>
      <c r="Y325" s="300"/>
      <c r="Z325" s="300"/>
      <c r="AA325" s="300"/>
      <c r="AB325" s="302"/>
      <c r="AC325" s="303"/>
      <c r="AD325" s="300"/>
      <c r="AE325" s="300"/>
      <c r="AF325" s="300"/>
      <c r="AG325" s="300"/>
      <c r="AH325" s="304"/>
      <c r="AI325" s="305"/>
      <c r="AJ325" s="306"/>
      <c r="AK325" s="306"/>
      <c r="AL325" s="306"/>
      <c r="AM325" s="306"/>
      <c r="AN325" s="306"/>
      <c r="AO325" s="306"/>
      <c r="AP325" s="306"/>
      <c r="AQ325" s="306"/>
      <c r="AR325" s="306"/>
      <c r="AS325" s="306"/>
      <c r="AT325" s="306"/>
      <c r="AU325" s="306"/>
      <c r="AV325" s="306"/>
      <c r="AW325" s="306"/>
      <c r="AX325" s="306"/>
      <c r="AY325" s="306"/>
      <c r="AZ325" s="306"/>
      <c r="BA325" s="306"/>
      <c r="BB325" s="306"/>
      <c r="BC325" s="306"/>
      <c r="BD325" s="307"/>
      <c r="BE325" s="307"/>
      <c r="BF325" s="307"/>
      <c r="BG325" s="307"/>
      <c r="BH325" s="307"/>
      <c r="BI325" s="307"/>
      <c r="BJ325" s="307"/>
      <c r="BK325" s="307"/>
      <c r="BL325" s="307"/>
      <c r="BM325" s="307"/>
      <c r="BN325" s="307"/>
      <c r="BO325" s="307"/>
      <c r="BP325" s="307"/>
      <c r="BQ325" s="307"/>
      <c r="BR325" s="307"/>
      <c r="BS325" s="307"/>
      <c r="BT325" s="307"/>
      <c r="BU325" s="307"/>
      <c r="BV325" s="307"/>
      <c r="BW325" s="307"/>
      <c r="BX325" s="307"/>
      <c r="BY325" s="307"/>
      <c r="BZ325" s="307"/>
      <c r="CA325" s="307"/>
      <c r="CB325" s="307"/>
      <c r="CC325" s="307"/>
      <c r="CD325" s="307"/>
      <c r="CE325" s="307"/>
      <c r="CF325" s="307"/>
      <c r="CG325" s="307"/>
      <c r="CH325" s="307"/>
      <c r="CI325" s="307"/>
      <c r="CJ325" s="307"/>
      <c r="CK325" s="307"/>
      <c r="CL325" s="307"/>
      <c r="CM325" s="307"/>
      <c r="CN325" s="307"/>
      <c r="CO325" s="307"/>
      <c r="CP325" s="307"/>
      <c r="CQ325" s="307"/>
      <c r="CR325" s="307"/>
      <c r="CS325" s="307"/>
      <c r="CT325" s="307"/>
      <c r="CU325" s="307"/>
      <c r="CV325" s="307"/>
      <c r="CW325" s="307"/>
      <c r="CX325" s="307"/>
      <c r="CY325" s="307"/>
      <c r="CZ325" s="307"/>
      <c r="DA325" s="307"/>
      <c r="DB325" s="307"/>
      <c r="DC325" s="307"/>
      <c r="DD325" s="307"/>
      <c r="DE325" s="307"/>
      <c r="DF325" s="307"/>
      <c r="DG325" s="307"/>
      <c r="DH325" s="307"/>
      <c r="DI325" s="307"/>
      <c r="DJ325" s="307"/>
      <c r="DK325" s="307"/>
      <c r="DL325" s="307"/>
      <c r="DM325" s="307"/>
      <c r="DN325" s="307"/>
      <c r="DO325" s="307"/>
      <c r="DP325" s="307"/>
      <c r="DQ325" s="307"/>
      <c r="DR325" s="307"/>
      <c r="DS325" s="307"/>
      <c r="DT325" s="307"/>
      <c r="DU325" s="307"/>
      <c r="DV325" s="307"/>
      <c r="DW325" s="307"/>
      <c r="DX325" s="307"/>
      <c r="DY325" s="307"/>
      <c r="DZ325" s="307"/>
      <c r="EA325" s="307"/>
      <c r="EB325" s="307"/>
      <c r="EC325" s="307"/>
      <c r="ED325" s="307"/>
      <c r="EE325" s="307"/>
      <c r="EF325" s="307"/>
      <c r="EG325" s="307"/>
      <c r="EH325" s="307"/>
      <c r="EI325" s="307"/>
      <c r="EJ325" s="307"/>
      <c r="EK325" s="307"/>
      <c r="EL325" s="307"/>
      <c r="EM325" s="307"/>
      <c r="EN325" s="307"/>
      <c r="EO325" s="307"/>
      <c r="EP325" s="307"/>
      <c r="EQ325" s="307"/>
      <c r="ER325" s="307"/>
      <c r="ES325" s="307"/>
      <c r="ET325" s="307"/>
      <c r="EU325" s="307"/>
      <c r="EV325" s="307"/>
      <c r="EW325" s="307"/>
      <c r="EX325" s="307"/>
      <c r="EY325" s="307"/>
      <c r="EZ325" s="307"/>
      <c r="FA325" s="307"/>
      <c r="FB325" s="307"/>
      <c r="FC325" s="308"/>
    </row>
    <row r="326" spans="1:159" s="207" customFormat="1" ht="33.75" customHeight="1" thickBot="1">
      <c r="A326" s="199"/>
      <c r="B326" s="200"/>
      <c r="C326" s="224"/>
      <c r="D326" s="174" t="s">
        <v>61</v>
      </c>
      <c r="E326" s="175"/>
      <c r="F326" s="201"/>
      <c r="G326" s="202"/>
      <c r="H326" s="203"/>
      <c r="I326" s="204"/>
      <c r="J326" s="205"/>
      <c r="K326" s="176">
        <f>SUM(K3:K325)</f>
        <v>9024.500000000004</v>
      </c>
      <c r="L326" s="176"/>
      <c r="M326" s="176"/>
      <c r="N326" s="177">
        <f>SUM(N3:N325)</f>
        <v>214484</v>
      </c>
      <c r="O326" s="177">
        <f>SUM(O3:O325)</f>
        <v>0</v>
      </c>
      <c r="P326" s="177">
        <f>SUM(P3:P325)</f>
        <v>188.2</v>
      </c>
      <c r="Q326" s="177"/>
      <c r="R326" s="178"/>
      <c r="S326" s="179">
        <f>SUM(S3:S325)</f>
        <v>17029.239999999994</v>
      </c>
      <c r="T326" s="179"/>
      <c r="U326" s="179"/>
      <c r="V326" s="179">
        <f>SUM(V3:V325)</f>
        <v>18390.569000000007</v>
      </c>
      <c r="W326" s="179"/>
      <c r="X326" s="179">
        <f>SUM(X3:X325)</f>
        <v>19370.878999999997</v>
      </c>
      <c r="Y326" s="179"/>
      <c r="Z326" s="179"/>
      <c r="AA326" s="179"/>
      <c r="AB326" s="179"/>
      <c r="AC326" s="175"/>
      <c r="AD326" s="179"/>
      <c r="AE326" s="179"/>
      <c r="AF326" s="179"/>
      <c r="AG326" s="179"/>
      <c r="AH326" s="206"/>
      <c r="AI326" s="208">
        <f aca="true" t="shared" si="3" ref="AI326:BN326">SUM(AI3:AI325)</f>
        <v>50.809000000000005</v>
      </c>
      <c r="AJ326" s="208">
        <f t="shared" si="3"/>
        <v>0</v>
      </c>
      <c r="AK326" s="208">
        <f t="shared" si="3"/>
        <v>140.56</v>
      </c>
      <c r="AL326" s="208">
        <f t="shared" si="3"/>
        <v>251.26000000000002</v>
      </c>
      <c r="AM326" s="179">
        <f t="shared" si="3"/>
        <v>70.6</v>
      </c>
      <c r="AN326" s="208">
        <f t="shared" si="3"/>
        <v>0</v>
      </c>
      <c r="AO326" s="179">
        <f t="shared" si="3"/>
        <v>101</v>
      </c>
      <c r="AP326" s="179">
        <f t="shared" si="3"/>
        <v>1796.5</v>
      </c>
      <c r="AQ326" s="179">
        <f t="shared" si="3"/>
        <v>751.009</v>
      </c>
      <c r="AR326" s="208">
        <f t="shared" si="3"/>
        <v>62.809000000000005</v>
      </c>
      <c r="AS326" s="208">
        <f t="shared" si="3"/>
        <v>88.809</v>
      </c>
      <c r="AT326" s="208">
        <f t="shared" si="3"/>
        <v>642.2</v>
      </c>
      <c r="AU326" s="208">
        <f t="shared" si="3"/>
        <v>642.2</v>
      </c>
      <c r="AV326" s="208">
        <f t="shared" si="3"/>
        <v>0</v>
      </c>
      <c r="AW326" s="208">
        <f t="shared" si="3"/>
        <v>0</v>
      </c>
      <c r="AX326" s="179">
        <f t="shared" si="3"/>
        <v>277.32500000000005</v>
      </c>
      <c r="AY326" s="179">
        <f t="shared" si="3"/>
        <v>3015.644</v>
      </c>
      <c r="AZ326" s="179">
        <f t="shared" si="3"/>
        <v>22</v>
      </c>
      <c r="BA326" s="179">
        <f t="shared" si="3"/>
        <v>242.3</v>
      </c>
      <c r="BB326" s="208">
        <f t="shared" si="3"/>
        <v>22</v>
      </c>
      <c r="BC326" s="179">
        <f t="shared" si="3"/>
        <v>195.89999999999998</v>
      </c>
      <c r="BD326" s="208">
        <f t="shared" si="3"/>
        <v>158.91</v>
      </c>
      <c r="BE326" s="179">
        <f t="shared" si="3"/>
        <v>108.1</v>
      </c>
      <c r="BF326" s="179">
        <f t="shared" si="3"/>
        <v>45</v>
      </c>
      <c r="BG326" s="208">
        <f t="shared" si="3"/>
        <v>44</v>
      </c>
      <c r="BH326" s="208">
        <f t="shared" si="3"/>
        <v>587.425</v>
      </c>
      <c r="BI326" s="179">
        <f t="shared" si="3"/>
        <v>0</v>
      </c>
      <c r="BJ326" s="179">
        <f t="shared" si="3"/>
        <v>73.6</v>
      </c>
      <c r="BK326" s="179">
        <f t="shared" si="3"/>
        <v>584.3</v>
      </c>
      <c r="BL326" s="179">
        <f t="shared" si="3"/>
        <v>436.09999999999997</v>
      </c>
      <c r="BM326" s="179">
        <f t="shared" si="3"/>
        <v>496.85</v>
      </c>
      <c r="BN326" s="179">
        <f t="shared" si="3"/>
        <v>496.85</v>
      </c>
      <c r="BO326" s="179">
        <f aca="true" t="shared" si="4" ref="BO326:CT326">SUM(BO3:BO325)</f>
        <v>660.769</v>
      </c>
      <c r="BP326" s="208">
        <f t="shared" si="4"/>
        <v>96.3</v>
      </c>
      <c r="BQ326" s="208">
        <f t="shared" si="4"/>
        <v>3417.8599999999997</v>
      </c>
      <c r="BR326" s="179">
        <f t="shared" si="4"/>
        <v>1063.484</v>
      </c>
      <c r="BS326" s="179">
        <f t="shared" si="4"/>
        <v>670.5749999999999</v>
      </c>
      <c r="BT326" s="179">
        <f t="shared" si="4"/>
        <v>189.6</v>
      </c>
      <c r="BU326" s="179">
        <f t="shared" si="4"/>
        <v>265.3</v>
      </c>
      <c r="BV326" s="179">
        <f t="shared" si="4"/>
        <v>405.625</v>
      </c>
      <c r="BW326" s="179">
        <f t="shared" si="4"/>
        <v>167.5</v>
      </c>
      <c r="BX326" s="179">
        <f t="shared" si="4"/>
        <v>0</v>
      </c>
      <c r="BY326" s="179">
        <f t="shared" si="4"/>
        <v>1281.3100000000002</v>
      </c>
      <c r="BZ326" s="179">
        <f t="shared" si="4"/>
        <v>326.5</v>
      </c>
      <c r="CA326" s="208">
        <f t="shared" si="4"/>
        <v>427.3</v>
      </c>
      <c r="CB326" s="208">
        <f t="shared" si="4"/>
        <v>420.11</v>
      </c>
      <c r="CC326" s="208">
        <f t="shared" si="4"/>
        <v>304.5</v>
      </c>
      <c r="CD326" s="208">
        <f t="shared" si="4"/>
        <v>289.509</v>
      </c>
      <c r="CE326" s="208">
        <f t="shared" si="4"/>
        <v>95</v>
      </c>
      <c r="CF326" s="179">
        <f t="shared" si="4"/>
        <v>1079.9999999999998</v>
      </c>
      <c r="CG326" s="208">
        <f t="shared" si="4"/>
        <v>134.6</v>
      </c>
      <c r="CH326" s="208">
        <f t="shared" si="4"/>
        <v>857.4749999999999</v>
      </c>
      <c r="CI326" s="208">
        <f t="shared" si="4"/>
        <v>304.5</v>
      </c>
      <c r="CJ326" s="179">
        <f t="shared" si="4"/>
        <v>1187.885</v>
      </c>
      <c r="CK326" s="179">
        <f t="shared" si="4"/>
        <v>54.46000000000001</v>
      </c>
      <c r="CL326" s="208">
        <f t="shared" si="4"/>
        <v>575.1999999999999</v>
      </c>
      <c r="CM326" s="179">
        <f t="shared" si="4"/>
        <v>982.1</v>
      </c>
      <c r="CN326" s="179">
        <f t="shared" si="4"/>
        <v>763.6999999999999</v>
      </c>
      <c r="CO326" s="179">
        <f t="shared" si="4"/>
        <v>942.0690000000001</v>
      </c>
      <c r="CP326" s="179">
        <f t="shared" si="4"/>
        <v>515.7</v>
      </c>
      <c r="CQ326" s="208">
        <f t="shared" si="4"/>
        <v>4263.708999999999</v>
      </c>
      <c r="CR326" s="208">
        <f t="shared" si="4"/>
        <v>540.069</v>
      </c>
      <c r="CS326" s="179">
        <f t="shared" si="4"/>
        <v>0</v>
      </c>
      <c r="CT326" s="179">
        <f t="shared" si="4"/>
        <v>836.7090000000001</v>
      </c>
      <c r="CU326" s="179">
        <f aca="true" t="shared" si="5" ref="CU326:DZ326">SUM(CU3:CU325)</f>
        <v>922.2090000000001</v>
      </c>
      <c r="CV326" s="179">
        <f t="shared" si="5"/>
        <v>232.119</v>
      </c>
      <c r="CW326" s="179">
        <f t="shared" si="5"/>
        <v>477.7</v>
      </c>
      <c r="CX326" s="208">
        <f t="shared" si="5"/>
        <v>0</v>
      </c>
      <c r="CY326" s="179">
        <f t="shared" si="5"/>
        <v>108.8</v>
      </c>
      <c r="CZ326" s="179">
        <f t="shared" si="5"/>
        <v>114.8</v>
      </c>
      <c r="DA326" s="208">
        <f t="shared" si="5"/>
        <v>665.6999999999999</v>
      </c>
      <c r="DB326" s="208">
        <f t="shared" si="5"/>
        <v>645.9</v>
      </c>
      <c r="DC326" s="208">
        <f t="shared" si="5"/>
        <v>380</v>
      </c>
      <c r="DD326" s="208">
        <f t="shared" si="5"/>
        <v>418.52500000000003</v>
      </c>
      <c r="DE326" s="208">
        <f t="shared" si="5"/>
        <v>227.3</v>
      </c>
      <c r="DF326" s="179">
        <f t="shared" si="5"/>
        <v>593.8249999999999</v>
      </c>
      <c r="DG326" s="179">
        <f t="shared" si="5"/>
        <v>1584.3000000000002</v>
      </c>
      <c r="DH326" s="208">
        <f t="shared" si="5"/>
        <v>608.425</v>
      </c>
      <c r="DI326" s="208">
        <f t="shared" si="5"/>
        <v>96.7</v>
      </c>
      <c r="DJ326" s="179">
        <f t="shared" si="5"/>
        <v>52.1</v>
      </c>
      <c r="DK326" s="208">
        <f t="shared" si="5"/>
        <v>40.1</v>
      </c>
      <c r="DL326" s="179">
        <f t="shared" si="5"/>
        <v>269.71000000000004</v>
      </c>
      <c r="DM326" s="208">
        <f t="shared" si="5"/>
        <v>0</v>
      </c>
      <c r="DN326" s="208">
        <f t="shared" si="5"/>
        <v>759.1</v>
      </c>
      <c r="DO326" s="208">
        <f t="shared" si="5"/>
        <v>613.2339999999999</v>
      </c>
      <c r="DP326" s="179">
        <f t="shared" si="5"/>
        <v>439.1</v>
      </c>
      <c r="DQ326" s="179">
        <f t="shared" si="5"/>
        <v>271.6</v>
      </c>
      <c r="DR326" s="208">
        <f t="shared" si="5"/>
        <v>88.809</v>
      </c>
      <c r="DS326" s="179">
        <f t="shared" si="5"/>
        <v>277.2</v>
      </c>
      <c r="DT326" s="179">
        <f t="shared" si="5"/>
        <v>277.2</v>
      </c>
      <c r="DU326" s="208">
        <f t="shared" si="5"/>
        <v>1261</v>
      </c>
      <c r="DV326" s="179">
        <f t="shared" si="5"/>
        <v>1157.2</v>
      </c>
      <c r="DW326" s="208">
        <f t="shared" si="5"/>
        <v>631.9839999999999</v>
      </c>
      <c r="DX326" s="208">
        <f t="shared" si="5"/>
        <v>601.8249999999999</v>
      </c>
      <c r="DY326" s="208">
        <f t="shared" si="5"/>
        <v>149.3</v>
      </c>
      <c r="DZ326" s="179">
        <f t="shared" si="5"/>
        <v>367.60900000000004</v>
      </c>
      <c r="EA326" s="208">
        <f aca="true" t="shared" si="6" ref="EA326:FC326">SUM(EA3:EA325)</f>
        <v>142</v>
      </c>
      <c r="EB326" s="208">
        <f t="shared" si="6"/>
        <v>0</v>
      </c>
      <c r="EC326" s="208">
        <f t="shared" si="6"/>
        <v>290.3</v>
      </c>
      <c r="ED326" s="208">
        <f t="shared" si="6"/>
        <v>1431.7099999999998</v>
      </c>
      <c r="EE326" s="208">
        <f t="shared" si="6"/>
        <v>427.3</v>
      </c>
      <c r="EF326" s="208">
        <f t="shared" si="6"/>
        <v>517.4</v>
      </c>
      <c r="EG326" s="208">
        <f t="shared" si="6"/>
        <v>415.2</v>
      </c>
      <c r="EH326" s="208">
        <f t="shared" si="6"/>
        <v>6</v>
      </c>
      <c r="EI326" s="179">
        <f t="shared" si="6"/>
        <v>1569.334</v>
      </c>
      <c r="EJ326" s="208">
        <f t="shared" si="6"/>
        <v>498</v>
      </c>
      <c r="EK326" s="179">
        <f t="shared" si="6"/>
        <v>139.20000000000002</v>
      </c>
      <c r="EL326" s="208">
        <f t="shared" si="6"/>
        <v>155.6</v>
      </c>
      <c r="EM326" s="179">
        <f t="shared" si="6"/>
        <v>383.525</v>
      </c>
      <c r="EN326" s="208">
        <f t="shared" si="6"/>
        <v>753.2</v>
      </c>
      <c r="EO326" s="179">
        <f t="shared" si="6"/>
        <v>794.3</v>
      </c>
      <c r="EP326" s="208">
        <f t="shared" si="6"/>
        <v>668.8</v>
      </c>
      <c r="EQ326" s="208">
        <f t="shared" si="6"/>
        <v>149.3</v>
      </c>
      <c r="ER326" s="179">
        <f t="shared" si="6"/>
        <v>0</v>
      </c>
      <c r="ES326" s="179">
        <f t="shared" si="6"/>
        <v>0</v>
      </c>
      <c r="ET326" s="208">
        <f t="shared" si="6"/>
        <v>3372.788999999999</v>
      </c>
      <c r="EU326" s="208">
        <f t="shared" si="6"/>
        <v>6</v>
      </c>
      <c r="EV326" s="208">
        <f t="shared" si="6"/>
        <v>18.1</v>
      </c>
      <c r="EW326" s="208">
        <f t="shared" si="6"/>
        <v>318.2</v>
      </c>
      <c r="EX326" s="208">
        <f t="shared" si="6"/>
        <v>0</v>
      </c>
      <c r="EY326" s="208">
        <f t="shared" si="6"/>
        <v>34.7</v>
      </c>
      <c r="EZ326" s="179">
        <f t="shared" si="6"/>
        <v>83.22500000000001</v>
      </c>
      <c r="FA326" s="179">
        <f t="shared" si="6"/>
        <v>518.425</v>
      </c>
      <c r="FB326" s="208">
        <f t="shared" si="6"/>
        <v>116.769</v>
      </c>
      <c r="FC326" s="208">
        <f t="shared" si="6"/>
        <v>338.209</v>
      </c>
    </row>
    <row r="327" spans="1:159" s="210" customFormat="1" ht="15.75">
      <c r="A327" s="209"/>
      <c r="C327" s="225"/>
      <c r="D327" s="262"/>
      <c r="E327" s="211"/>
      <c r="F327" s="207"/>
      <c r="G327" s="207"/>
      <c r="H327" s="207"/>
      <c r="I327" s="261"/>
      <c r="J327" s="212"/>
      <c r="K327" s="213"/>
      <c r="L327" s="213"/>
      <c r="M327" s="213"/>
      <c r="N327" s="213"/>
      <c r="O327" s="213"/>
      <c r="P327" s="213"/>
      <c r="Q327" s="213"/>
      <c r="R327" s="214"/>
      <c r="S327" s="132"/>
      <c r="T327" s="126"/>
      <c r="U327" s="132"/>
      <c r="V327" s="215"/>
      <c r="W327" s="132"/>
      <c r="X327" s="126"/>
      <c r="Y327" s="132"/>
      <c r="Z327" s="132"/>
      <c r="AA327" s="132"/>
      <c r="AB327" s="132"/>
      <c r="AI327" s="263"/>
      <c r="AJ327" s="135"/>
      <c r="AK327" s="135"/>
      <c r="AL327" s="135"/>
      <c r="AM327" s="135"/>
      <c r="AN327" s="135"/>
      <c r="AO327" s="135"/>
      <c r="AP327" s="135" t="s">
        <v>571</v>
      </c>
      <c r="AQ327" s="135"/>
      <c r="AR327" s="135"/>
      <c r="AS327" s="135"/>
      <c r="AT327" s="135"/>
      <c r="AU327" s="135"/>
      <c r="AV327" s="135"/>
      <c r="AW327" s="135"/>
      <c r="AX327" s="135"/>
      <c r="AY327" s="135" t="s">
        <v>615</v>
      </c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 t="s">
        <v>571</v>
      </c>
      <c r="BZ327" s="135"/>
      <c r="CA327" s="135"/>
      <c r="CB327" s="135"/>
      <c r="CC327" s="135"/>
      <c r="CD327" s="135"/>
      <c r="CE327" s="135"/>
      <c r="CF327" s="135" t="s">
        <v>571</v>
      </c>
      <c r="CG327" s="135"/>
      <c r="CH327" s="135"/>
      <c r="CI327" s="135"/>
      <c r="CJ327" s="135" t="s">
        <v>571</v>
      </c>
      <c r="CK327" s="135"/>
      <c r="CL327" s="135"/>
      <c r="CM327" s="135"/>
      <c r="CN327" s="135"/>
      <c r="CO327" s="135"/>
      <c r="CP327" s="135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  <c r="DB327" s="135"/>
      <c r="DC327" s="135"/>
      <c r="DD327" s="135"/>
      <c r="DE327" s="135"/>
      <c r="DF327" s="135"/>
      <c r="DG327" s="135" t="s">
        <v>571</v>
      </c>
      <c r="DH327" s="135"/>
      <c r="DI327" s="135"/>
      <c r="DJ327" s="135"/>
      <c r="DK327" s="135"/>
      <c r="DL327" s="135"/>
      <c r="DM327" s="135"/>
      <c r="DN327" s="135"/>
      <c r="DO327" s="135"/>
      <c r="DP327" s="135"/>
      <c r="DQ327" s="135"/>
      <c r="DR327" s="135"/>
      <c r="DS327" s="135"/>
      <c r="DT327" s="135"/>
      <c r="DU327" s="135"/>
      <c r="DV327" s="135" t="s">
        <v>571</v>
      </c>
      <c r="DW327" s="135"/>
      <c r="DX327" s="135"/>
      <c r="DY327" s="135"/>
      <c r="DZ327" s="135"/>
      <c r="EA327" s="135"/>
      <c r="EB327" s="135"/>
      <c r="EC327" s="135"/>
      <c r="ED327" s="135"/>
      <c r="EE327" s="135"/>
      <c r="EF327" s="135"/>
      <c r="EG327" s="135"/>
      <c r="EH327" s="135"/>
      <c r="EI327" s="135" t="s">
        <v>571</v>
      </c>
      <c r="EJ327" s="135"/>
      <c r="EK327" s="135"/>
      <c r="EL327" s="135"/>
      <c r="EM327" s="135"/>
      <c r="EN327" s="135"/>
      <c r="EO327" s="135"/>
      <c r="EP327" s="135"/>
      <c r="EQ327" s="135"/>
      <c r="ER327" s="135"/>
      <c r="ES327" s="135"/>
      <c r="ET327" s="135"/>
      <c r="EU327" s="135"/>
      <c r="EV327" s="135"/>
      <c r="EW327" s="135"/>
      <c r="EX327" s="135"/>
      <c r="EY327" s="135"/>
      <c r="EZ327" s="135"/>
      <c r="FA327" s="135"/>
      <c r="FB327" s="135"/>
      <c r="FC327" s="135"/>
    </row>
    <row r="328" spans="30:34" ht="15.75">
      <c r="AD328" s="116"/>
      <c r="AE328" s="116"/>
      <c r="AF328" s="116"/>
      <c r="AG328" s="116"/>
      <c r="AH328" s="116"/>
    </row>
    <row r="329" spans="30:60" ht="15.75">
      <c r="AD329" s="116"/>
      <c r="AE329" s="116"/>
      <c r="AF329" s="116"/>
      <c r="AG329" s="116"/>
      <c r="AH329" s="116"/>
      <c r="BH329" s="232"/>
    </row>
    <row r="330" spans="30:34" ht="15.75">
      <c r="AD330" s="116"/>
      <c r="AE330" s="116"/>
      <c r="AF330" s="116"/>
      <c r="AG330" s="116"/>
      <c r="AH330" s="116"/>
    </row>
    <row r="331" spans="30:34" ht="15.75">
      <c r="AD331" s="116"/>
      <c r="AE331" s="116"/>
      <c r="AF331" s="116"/>
      <c r="AG331" s="116"/>
      <c r="AH331" s="116"/>
    </row>
    <row r="332" spans="30:34" ht="15.75">
      <c r="AD332" s="116"/>
      <c r="AE332" s="116"/>
      <c r="AF332" s="116"/>
      <c r="AG332" s="116"/>
      <c r="AH332" s="116"/>
    </row>
    <row r="333" spans="30:34" ht="15.75">
      <c r="AD333" s="116"/>
      <c r="AE333" s="116"/>
      <c r="AF333" s="116"/>
      <c r="AG333" s="116"/>
      <c r="AH333" s="116"/>
    </row>
    <row r="334" spans="30:34" ht="15.75">
      <c r="AD334" s="116"/>
      <c r="AE334" s="116"/>
      <c r="AF334" s="116"/>
      <c r="AG334" s="116"/>
      <c r="AH334" s="116"/>
    </row>
    <row r="335" spans="30:34" ht="15.75">
      <c r="AD335" s="116"/>
      <c r="AE335" s="116"/>
      <c r="AF335" s="116"/>
      <c r="AG335" s="116"/>
      <c r="AH335" s="116"/>
    </row>
    <row r="336" spans="30:34" ht="15.75">
      <c r="AD336" s="116"/>
      <c r="AE336" s="116"/>
      <c r="AF336" s="116"/>
      <c r="AG336" s="116"/>
      <c r="AH336" s="116"/>
    </row>
    <row r="337" spans="30:34" ht="15.75">
      <c r="AD337" s="116"/>
      <c r="AE337" s="116"/>
      <c r="AF337" s="116"/>
      <c r="AG337" s="116"/>
      <c r="AH337" s="116"/>
    </row>
    <row r="338" spans="30:34" ht="15.75">
      <c r="AD338" s="116"/>
      <c r="AE338" s="116"/>
      <c r="AF338" s="116"/>
      <c r="AG338" s="116"/>
      <c r="AH338" s="116"/>
    </row>
    <row r="339" spans="30:34" ht="15.75">
      <c r="AD339" s="116"/>
      <c r="AE339" s="116"/>
      <c r="AF339" s="116"/>
      <c r="AG339" s="116"/>
      <c r="AH339" s="116"/>
    </row>
    <row r="340" spans="30:34" ht="15.75">
      <c r="AD340" s="116"/>
      <c r="AE340" s="116"/>
      <c r="AF340" s="116"/>
      <c r="AG340" s="116"/>
      <c r="AH340" s="116"/>
    </row>
    <row r="341" spans="30:34" ht="15.75">
      <c r="AD341" s="116"/>
      <c r="AE341" s="116"/>
      <c r="AF341" s="116"/>
      <c r="AG341" s="116"/>
      <c r="AH341" s="116"/>
    </row>
    <row r="342" spans="30:34" ht="15.75">
      <c r="AD342" s="116"/>
      <c r="AE342" s="116"/>
      <c r="AF342" s="116"/>
      <c r="AG342" s="116"/>
      <c r="AH342" s="116"/>
    </row>
  </sheetData>
  <sheetProtection/>
  <protectedRanges>
    <protectedRange sqref="L1:M2 A1:H65536 AB1:AC65536 K1:K65536 Z1:Z65536 W1:W65536 N1:P65536 L326:M65536" name="Tartom?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3" sqref="A13:C13"/>
    </sheetView>
  </sheetViews>
  <sheetFormatPr defaultColWidth="9.140625" defaultRowHeight="12.75"/>
  <cols>
    <col min="1" max="1" width="2.57421875" style="108" customWidth="1"/>
    <col min="2" max="2" width="2.28125" style="108" customWidth="1"/>
    <col min="3" max="3" width="2.421875" style="108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.75">
      <c r="A1" s="313" t="s">
        <v>0</v>
      </c>
      <c r="B1" s="313"/>
      <c r="C1" s="313"/>
      <c r="D1" s="2" t="s">
        <v>1</v>
      </c>
    </row>
    <row r="2" spans="1:5" ht="15.75">
      <c r="A2" s="312" t="s">
        <v>2</v>
      </c>
      <c r="B2" s="312"/>
      <c r="C2" s="312"/>
      <c r="D2" s="312"/>
      <c r="E2" s="312"/>
    </row>
    <row r="3" spans="1:5" ht="15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5" ht="15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5" ht="15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5" ht="15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5" ht="15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.75">
      <c r="A8" s="312" t="s">
        <v>8</v>
      </c>
      <c r="B8" s="312"/>
      <c r="C8" s="312"/>
      <c r="D8" s="312"/>
      <c r="E8" s="312"/>
      <c r="F8" s="4"/>
    </row>
    <row r="9" spans="1:5" ht="15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5" ht="15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5" ht="15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5" ht="15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5" ht="15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5" ht="15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5" ht="15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5" ht="15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.75">
      <c r="A17" s="312" t="s">
        <v>14</v>
      </c>
      <c r="B17" s="312"/>
      <c r="C17" s="312"/>
      <c r="D17" s="312"/>
      <c r="E17" s="312"/>
    </row>
    <row r="18" spans="1:5" ht="1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 ht="1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.75">
      <c r="A20" s="312" t="s">
        <v>18</v>
      </c>
      <c r="B20" s="312"/>
      <c r="C20" s="312"/>
      <c r="D20" s="312"/>
      <c r="E20" s="312"/>
    </row>
    <row r="21" spans="1:5" ht="1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 ht="1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 ht="1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 ht="1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 ht="1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 ht="1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 ht="1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 ht="1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 ht="1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.75">
      <c r="A30" s="312" t="s">
        <v>25</v>
      </c>
      <c r="B30" s="312"/>
      <c r="C30" s="312"/>
      <c r="D30" s="312"/>
      <c r="E30" s="312"/>
    </row>
    <row r="31" spans="1:5" ht="15">
      <c r="A31" s="100">
        <v>5</v>
      </c>
      <c r="B31" s="101">
        <v>0</v>
      </c>
      <c r="C31" s="102">
        <v>0</v>
      </c>
      <c r="D31" s="99"/>
      <c r="E31" s="96"/>
    </row>
    <row r="32" spans="1:5" ht="15.75">
      <c r="A32" s="312" t="s">
        <v>26</v>
      </c>
      <c r="B32" s="312"/>
      <c r="C32" s="312"/>
      <c r="D32" s="312"/>
      <c r="E32" s="312"/>
    </row>
    <row r="33" spans="1:5" ht="1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 ht="1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.75">
      <c r="A35" s="312" t="s">
        <v>29</v>
      </c>
      <c r="B35" s="312"/>
      <c r="C35" s="312"/>
      <c r="D35" s="312"/>
      <c r="E35" s="312"/>
    </row>
    <row r="36" spans="1:5" ht="1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 ht="1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1:C1"/>
    <mergeCell ref="A2:E2"/>
    <mergeCell ref="A8:E8"/>
    <mergeCell ref="A17:E17"/>
    <mergeCell ref="A20:E20"/>
    <mergeCell ref="A30:E30"/>
    <mergeCell ref="A32:E32"/>
    <mergeCell ref="A35:E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C1">
      <selection activeCell="E4" sqref="E4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10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5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314" t="s">
        <v>38</v>
      </c>
      <c r="F2" s="314"/>
      <c r="G2" s="314"/>
      <c r="H2" s="22" t="s">
        <v>39</v>
      </c>
      <c r="I2" s="315" t="s">
        <v>1</v>
      </c>
      <c r="J2" s="316"/>
      <c r="K2" s="23" t="s">
        <v>40</v>
      </c>
      <c r="L2" s="111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str">
        <f>CONCATENATE(Főlap!A3)</f>
        <v>1</v>
      </c>
      <c r="B3" s="36"/>
      <c r="C3" s="36" t="str">
        <f>CONCATENATE(Főlap!C3)</f>
        <v>1</v>
      </c>
      <c r="D3" s="36" t="str">
        <f>CONCATENATE(Főlap!E3)</f>
        <v>1</v>
      </c>
      <c r="E3" s="37">
        <f>SUM(Főlap!F3)</f>
        <v>1</v>
      </c>
      <c r="F3" s="37">
        <f>SUM(Főlap!G3)</f>
        <v>0</v>
      </c>
      <c r="G3" s="37">
        <f>SUM(Főlap!H3)</f>
        <v>1</v>
      </c>
      <c r="H3" s="38" t="str">
        <f aca="true" t="shared" si="0" ref="H3:H59">IF(AND(E3=1,G3&lt;2),"gyalogos",IF(AND(E3=1,G3=2),"táj.verseny",IF(E3=2,"magashegyi",IF(E3=3,"kerékpáros",IF(E3=4,"vízi",IF(E3=5,"sí",IF(E3=6,"barlangi",IF(E3=7,"egyéb",""))))))))</f>
        <v>gyalogos</v>
      </c>
      <c r="I3" s="39">
        <f>IF(AND(E3=1,F3&gt;0),"telj.túra ",IF(AND(E3=2,F3=1),"völgyi ",IF(AND(E3=2,F3=2),"gyephavasi ",IF(AND(E3=2,F3=3),"sziklatúra ",IF(AND(E3=2,F3=4),"bizt.mászóút ",IF(AND(E3=3,F3=1),"országúti ",IF(AND(E3=3,F3=2),"terep ","")))))))</f>
      </c>
      <c r="J3" s="40" t="str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téli</v>
      </c>
      <c r="K3" s="41">
        <f>SUM(Főlap!K3)</f>
        <v>6</v>
      </c>
      <c r="L3" s="112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1.5</v>
      </c>
      <c r="M3" s="42">
        <f aca="true" t="shared" si="3" ref="M3:M59">IF(AND(E3=4,F3&lt;3),1,IF(AND(E3=4,F3=3,G3=1),2,IF(AND(E3=4,F3=3,G3=2),2.4,IF(AND(E3=4,F3=3,G3=3),3,1))))</f>
        <v>1</v>
      </c>
      <c r="N3" s="43">
        <f>SUM(Főlap!N3)</f>
        <v>100</v>
      </c>
      <c r="O3" s="44">
        <f>SUM(Főlap!O3)</f>
        <v>0</v>
      </c>
      <c r="P3" s="45">
        <f aca="true" t="shared" si="4" ref="P3:P59">IF(OR(E3=1,E3=3),2,IF(OR(AND(E3=2,F3=1),AND(E3=2,F3=2)),2,IF(AND(E3=2,F3=3),4,IF(AND(E3=2,F3=4),5,0))))</f>
        <v>2</v>
      </c>
      <c r="Q3" s="45">
        <f aca="true" t="shared" si="5" ref="Q3:Q59">IF(AND(E3=2,F3=2),1,IF(AND(E3=2,F3=3),2,IF(AND(E3=2,F3=4),3,0)))</f>
        <v>0</v>
      </c>
      <c r="R3" s="43">
        <f>SUM(Főlap!P3)</f>
        <v>0</v>
      </c>
      <c r="S3" s="46">
        <f>IF(AND(E3=2,F3=1,G3=0),6,IF(AND(E3=2,F3=1,G3=2),7,IF(OR(AND(E3=2,F3=2,G3=0),AND(E3=2,F3=3,G3=0)),8,IF(AND(E3=2,F3=2,G3=2),10,IF(AND(E3=2,F3=3,G3=2),12,IF(AND(E3=2,F3=4,G3=0),14,IF(AND(E3=2,F3=4,G3=2),18,"")))))))</f>
      </c>
      <c r="T3" s="46">
        <f aca="true" t="shared" si="6" ref="T3:T59">IF(OR(AND(E3=5,F3=0,G3=0),AND(E3=6,F3=1,G3=0)),7,IF(AND(E3=6,F3=2,G3=0),14,0))</f>
        <v>0</v>
      </c>
      <c r="U3" s="47">
        <f aca="true" t="shared" si="7" ref="U3:U59">IF(OR(E3=1,E3=3),(K3*L3*M3)+(0.01*N3*P3),IF(E3=2,(0.01*N3*P3)+(0.01*O3*Q3)+(R3*S3),IF(E3=4,(K3*L3*M3),IF(OR(E3=5,E3=6),(R3*T3),IF(AND(E3=7,F3=1),R3*2,IF(AND(E3=7,F3=2),R3*3,0))))))</f>
        <v>11</v>
      </c>
      <c r="V3" s="48">
        <f aca="true" t="shared" si="8" ref="V3:V59">IF(AND(E3=1,F3=0,G3=1),1.1,IF(AND(E3=1,F3&gt;0),"",1))</f>
        <v>1.1</v>
      </c>
      <c r="W3" s="49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</c>
      <c r="X3" s="47">
        <f>IF(AND(E3=1,F3&gt;0),U3*W3,U3*V3)</f>
        <v>12.100000000000001</v>
      </c>
      <c r="Y3" s="43">
        <f>SUM(Főlap!W3)</f>
        <v>0</v>
      </c>
      <c r="Z3" s="50">
        <f>SUM(X3:Y3)</f>
        <v>12.100000000000001</v>
      </c>
      <c r="AA3" s="51">
        <f>SUM(Főlap!AC3)</f>
        <v>0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SUM(Főlap!F5)</f>
        <v>1</v>
      </c>
      <c r="F4" s="37">
        <f>SUM(Főlap!G5)</f>
        <v>0</v>
      </c>
      <c r="G4" s="37">
        <f>SUM(Főlap!H5)</f>
        <v>1</v>
      </c>
      <c r="H4" s="38" t="str">
        <f t="shared" si="0"/>
        <v>gyalogos</v>
      </c>
      <c r="I4" s="39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</c>
      <c r="J4" s="40" t="str">
        <f t="shared" si="1"/>
        <v>téli</v>
      </c>
      <c r="K4" s="59">
        <f>SUM(Főlap!K5)</f>
        <v>16</v>
      </c>
      <c r="L4" s="112">
        <f t="shared" si="2"/>
        <v>1.5</v>
      </c>
      <c r="M4" s="42">
        <f t="shared" si="3"/>
        <v>1</v>
      </c>
      <c r="N4" s="60">
        <f>SUM(Főlap!N5)</f>
        <v>350</v>
      </c>
      <c r="O4" s="61">
        <f>SUM(Főlap!O5)</f>
        <v>0</v>
      </c>
      <c r="P4" s="45">
        <f t="shared" si="4"/>
        <v>2</v>
      </c>
      <c r="Q4" s="45">
        <f t="shared" si="5"/>
        <v>0</v>
      </c>
      <c r="R4" s="60">
        <f>SUM(Főlap!P5)</f>
        <v>0</v>
      </c>
      <c r="S4" s="46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</c>
      <c r="T4" s="46">
        <f t="shared" si="6"/>
        <v>0</v>
      </c>
      <c r="U4" s="47">
        <f t="shared" si="7"/>
        <v>31</v>
      </c>
      <c r="V4" s="48">
        <f t="shared" si="8"/>
        <v>1.1</v>
      </c>
      <c r="W4" s="49">
        <f t="shared" si="9"/>
      </c>
      <c r="X4" s="47">
        <f>IF(AND(E4=1,F4&gt;0),U4*W4,U4*V4)</f>
        <v>34.1</v>
      </c>
      <c r="Y4" s="60">
        <f>SUM(Főlap!W5)</f>
        <v>0</v>
      </c>
      <c r="Z4" s="50">
        <f aca="true" t="shared" si="12" ref="Z4:Z59">SUM(X4:Y4)</f>
        <v>34.1</v>
      </c>
      <c r="AA4" s="51">
        <f>SUM(Főlap!AC5)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SUM(Főlap!F7)</f>
        <v>1</v>
      </c>
      <c r="F5" s="37">
        <f>SUM(Főlap!G7)</f>
        <v>0</v>
      </c>
      <c r="G5" s="37">
        <f>SUM(Főlap!H7)</f>
        <v>1</v>
      </c>
      <c r="H5" s="38" t="str">
        <f t="shared" si="0"/>
        <v>gyalogos</v>
      </c>
      <c r="I5" s="39">
        <f t="shared" si="10"/>
      </c>
      <c r="J5" s="40" t="str">
        <f t="shared" si="1"/>
        <v>téli</v>
      </c>
      <c r="K5" s="59">
        <f>SUM(Főlap!K7)</f>
        <v>19.5</v>
      </c>
      <c r="L5" s="112">
        <f t="shared" si="2"/>
        <v>1.5</v>
      </c>
      <c r="M5" s="42">
        <f t="shared" si="3"/>
        <v>1</v>
      </c>
      <c r="N5" s="60">
        <f>SUM(Főlap!N7)</f>
        <v>847</v>
      </c>
      <c r="O5" s="61">
        <f>SUM(Főlap!O7)</f>
        <v>0</v>
      </c>
      <c r="P5" s="45">
        <f t="shared" si="4"/>
        <v>2</v>
      </c>
      <c r="Q5" s="45">
        <f t="shared" si="5"/>
        <v>0</v>
      </c>
      <c r="R5" s="60">
        <f>SUM(Főlap!P7)</f>
        <v>0</v>
      </c>
      <c r="S5" s="46">
        <f t="shared" si="11"/>
      </c>
      <c r="T5" s="46">
        <f t="shared" si="6"/>
        <v>0</v>
      </c>
      <c r="U5" s="47">
        <f t="shared" si="7"/>
        <v>46.19</v>
      </c>
      <c r="V5" s="48">
        <f t="shared" si="8"/>
        <v>1.1</v>
      </c>
      <c r="W5" s="49">
        <f t="shared" si="9"/>
      </c>
      <c r="X5" s="47">
        <f aca="true" t="shared" si="13" ref="X5:X59">IF(AND(E5=1,F5&gt;0),U5*W5,U5*V5)</f>
        <v>50.809000000000005</v>
      </c>
      <c r="Y5" s="60">
        <f>SUM(Főlap!W7)</f>
        <v>0</v>
      </c>
      <c r="Z5" s="50">
        <f t="shared" si="12"/>
        <v>50.809000000000005</v>
      </c>
      <c r="AA5" s="51">
        <f>SUM(Főlap!AC7)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SUM(Főlap!F8)</f>
        <v>1</v>
      </c>
      <c r="F6" s="37">
        <f>SUM(Főlap!G8)</f>
        <v>0</v>
      </c>
      <c r="G6" s="37">
        <f>SUM(Főlap!H8)</f>
        <v>1</v>
      </c>
      <c r="H6" s="38" t="str">
        <f t="shared" si="0"/>
        <v>gyalogos</v>
      </c>
      <c r="I6" s="39">
        <f t="shared" si="10"/>
      </c>
      <c r="J6" s="40" t="str">
        <f t="shared" si="1"/>
        <v>téli</v>
      </c>
      <c r="K6" s="59">
        <f>SUM(Főlap!K8)</f>
        <v>16</v>
      </c>
      <c r="L6" s="112">
        <f t="shared" si="2"/>
        <v>1.5</v>
      </c>
      <c r="M6" s="42">
        <f t="shared" si="3"/>
        <v>1</v>
      </c>
      <c r="N6" s="60">
        <f>SUM(Főlap!N8)</f>
        <v>200</v>
      </c>
      <c r="O6" s="61">
        <f>SUM(Főlap!O8)</f>
        <v>0</v>
      </c>
      <c r="P6" s="45">
        <f t="shared" si="4"/>
        <v>2</v>
      </c>
      <c r="Q6" s="45">
        <f t="shared" si="5"/>
        <v>0</v>
      </c>
      <c r="R6" s="60">
        <f>SUM(Főlap!P8)</f>
        <v>0</v>
      </c>
      <c r="S6" s="46">
        <f t="shared" si="11"/>
      </c>
      <c r="T6" s="46">
        <f t="shared" si="6"/>
        <v>0</v>
      </c>
      <c r="U6" s="47">
        <f t="shared" si="7"/>
        <v>28</v>
      </c>
      <c r="V6" s="48">
        <f t="shared" si="8"/>
        <v>1.1</v>
      </c>
      <c r="W6" s="49">
        <f t="shared" si="9"/>
      </c>
      <c r="X6" s="47">
        <f t="shared" si="13"/>
        <v>30.800000000000004</v>
      </c>
      <c r="Y6" s="60">
        <f>SUM(Főlap!W8)</f>
        <v>0</v>
      </c>
      <c r="Z6" s="50">
        <f t="shared" si="12"/>
        <v>30.800000000000004</v>
      </c>
      <c r="AA6" s="51">
        <f>SUM(Főlap!AC8)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SUM(Főlap!F9)</f>
        <v>5</v>
      </c>
      <c r="F7" s="37">
        <f>SUM(Főlap!G9)</f>
        <v>0</v>
      </c>
      <c r="G7" s="37">
        <f>SUM(Főlap!H9)</f>
        <v>0</v>
      </c>
      <c r="H7" s="38" t="str">
        <f t="shared" si="0"/>
        <v>sí</v>
      </c>
      <c r="I7" s="39">
        <f t="shared" si="10"/>
      </c>
      <c r="J7" s="40">
        <f t="shared" si="1"/>
      </c>
      <c r="K7" s="59">
        <f>SUM(Főlap!K9)</f>
        <v>0</v>
      </c>
      <c r="L7" s="112">
        <f t="shared" si="2"/>
        <v>0</v>
      </c>
      <c r="M7" s="42">
        <f t="shared" si="3"/>
        <v>1</v>
      </c>
      <c r="N7" s="60">
        <f>SUM(Főlap!N9)</f>
        <v>0</v>
      </c>
      <c r="O7" s="61">
        <f>SUM(Főlap!O9)</f>
        <v>0</v>
      </c>
      <c r="P7" s="45">
        <f t="shared" si="4"/>
        <v>0</v>
      </c>
      <c r="Q7" s="45">
        <f t="shared" si="5"/>
        <v>0</v>
      </c>
      <c r="R7" s="60">
        <f>SUM(Főlap!P9)</f>
        <v>24</v>
      </c>
      <c r="S7" s="46">
        <f t="shared" si="11"/>
      </c>
      <c r="T7" s="46">
        <f t="shared" si="6"/>
        <v>7</v>
      </c>
      <c r="U7" s="47">
        <f t="shared" si="7"/>
        <v>168</v>
      </c>
      <c r="V7" s="48">
        <f t="shared" si="8"/>
        <v>1</v>
      </c>
      <c r="W7" s="49">
        <f t="shared" si="9"/>
      </c>
      <c r="X7" s="47">
        <f t="shared" si="13"/>
        <v>168</v>
      </c>
      <c r="Y7" s="60">
        <f>SUM(Főlap!W9)</f>
        <v>4</v>
      </c>
      <c r="Z7" s="50">
        <f t="shared" si="12"/>
        <v>172</v>
      </c>
      <c r="AA7" s="51">
        <f>SUM(Főlap!AC9)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SUM(Főlap!F10)</f>
        <v>1</v>
      </c>
      <c r="F8" s="37">
        <f>SUM(Főlap!G10)</f>
        <v>0</v>
      </c>
      <c r="G8" s="37">
        <f>SUM(Főlap!H10)</f>
        <v>1</v>
      </c>
      <c r="H8" s="38" t="str">
        <f t="shared" si="0"/>
        <v>gyalogos</v>
      </c>
      <c r="I8" s="39">
        <f t="shared" si="10"/>
      </c>
      <c r="J8" s="40" t="str">
        <f t="shared" si="1"/>
        <v>téli</v>
      </c>
      <c r="K8" s="59">
        <f>SUM(Főlap!K10)</f>
        <v>16</v>
      </c>
      <c r="L8" s="112">
        <f t="shared" si="2"/>
        <v>1.5</v>
      </c>
      <c r="M8" s="42">
        <f t="shared" si="3"/>
        <v>1</v>
      </c>
      <c r="N8" s="60">
        <f>SUM(Főlap!N10)</f>
        <v>300</v>
      </c>
      <c r="O8" s="61">
        <f>SUM(Főlap!O10)</f>
        <v>0</v>
      </c>
      <c r="P8" s="45">
        <f t="shared" si="4"/>
        <v>2</v>
      </c>
      <c r="Q8" s="45">
        <f t="shared" si="5"/>
        <v>0</v>
      </c>
      <c r="R8" s="60">
        <f>SUM(Főlap!P10)</f>
        <v>0</v>
      </c>
      <c r="S8" s="46">
        <f t="shared" si="11"/>
      </c>
      <c r="T8" s="46">
        <f t="shared" si="6"/>
        <v>0</v>
      </c>
      <c r="U8" s="47">
        <f t="shared" si="7"/>
        <v>30</v>
      </c>
      <c r="V8" s="48">
        <f t="shared" si="8"/>
        <v>1.1</v>
      </c>
      <c r="W8" s="49">
        <f t="shared" si="9"/>
      </c>
      <c r="X8" s="47">
        <f t="shared" si="13"/>
        <v>33</v>
      </c>
      <c r="Y8" s="60">
        <f>SUM(Főlap!W10)</f>
        <v>0</v>
      </c>
      <c r="Z8" s="50">
        <f t="shared" si="12"/>
        <v>33</v>
      </c>
      <c r="AA8" s="51">
        <f>SUM(Főlap!AC10)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SUM(Főlap!F11)</f>
        <v>1</v>
      </c>
      <c r="F9" s="37">
        <f>SUM(Főlap!G11)</f>
        <v>0</v>
      </c>
      <c r="G9" s="37">
        <f>SUM(Főlap!H11)</f>
        <v>1</v>
      </c>
      <c r="H9" s="38" t="str">
        <f t="shared" si="0"/>
        <v>gyalogos</v>
      </c>
      <c r="I9" s="39">
        <f t="shared" si="10"/>
      </c>
      <c r="J9" s="40" t="str">
        <f t="shared" si="1"/>
        <v>téli</v>
      </c>
      <c r="K9" s="59">
        <f>SUM(Főlap!K11)</f>
        <v>18</v>
      </c>
      <c r="L9" s="112">
        <f t="shared" si="2"/>
        <v>1.5</v>
      </c>
      <c r="M9" s="42">
        <f t="shared" si="3"/>
        <v>1</v>
      </c>
      <c r="N9" s="60">
        <f>SUM(Főlap!N11)</f>
        <v>500</v>
      </c>
      <c r="O9" s="61">
        <f>SUM(Főlap!O11)</f>
        <v>0</v>
      </c>
      <c r="P9" s="45">
        <f t="shared" si="4"/>
        <v>2</v>
      </c>
      <c r="Q9" s="45">
        <f t="shared" si="5"/>
        <v>0</v>
      </c>
      <c r="R9" s="60">
        <f>SUM(Főlap!P11)</f>
        <v>0</v>
      </c>
      <c r="S9" s="46">
        <f t="shared" si="11"/>
      </c>
      <c r="T9" s="46">
        <f t="shared" si="6"/>
        <v>0</v>
      </c>
      <c r="U9" s="47">
        <f t="shared" si="7"/>
        <v>37</v>
      </c>
      <c r="V9" s="48">
        <f t="shared" si="8"/>
        <v>1.1</v>
      </c>
      <c r="W9" s="49">
        <f t="shared" si="9"/>
      </c>
      <c r="X9" s="47">
        <f t="shared" si="13"/>
        <v>40.7</v>
      </c>
      <c r="Y9" s="60">
        <f>SUM(Főlap!W11)</f>
        <v>0</v>
      </c>
      <c r="Z9" s="50">
        <f t="shared" si="12"/>
        <v>40.7</v>
      </c>
      <c r="AA9" s="51">
        <f>SUM(Főlap!AC11)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15">
      <c r="A10" s="55"/>
      <c r="B10" s="56"/>
      <c r="C10" s="57"/>
      <c r="D10" s="58"/>
      <c r="E10" s="37">
        <f>SUM(Főlap!F12)</f>
        <v>1</v>
      </c>
      <c r="F10" s="37">
        <f>SUM(Főlap!G12)</f>
        <v>0</v>
      </c>
      <c r="G10" s="37">
        <f>SUM(Főlap!H12)</f>
        <v>1</v>
      </c>
      <c r="H10" s="38" t="str">
        <f t="shared" si="0"/>
        <v>gyalogos</v>
      </c>
      <c r="I10" s="39">
        <f t="shared" si="10"/>
      </c>
      <c r="J10" s="40" t="str">
        <f t="shared" si="1"/>
        <v>téli</v>
      </c>
      <c r="K10" s="59">
        <f>SUM(Főlap!K12)</f>
        <v>12.3</v>
      </c>
      <c r="L10" s="112">
        <f t="shared" si="2"/>
        <v>1.5</v>
      </c>
      <c r="M10" s="42">
        <f t="shared" si="3"/>
        <v>1</v>
      </c>
      <c r="N10" s="60">
        <f>SUM(Főlap!N12)</f>
        <v>315</v>
      </c>
      <c r="O10" s="61">
        <f>SUM(Főlap!O12)</f>
        <v>0</v>
      </c>
      <c r="P10" s="45">
        <f t="shared" si="4"/>
        <v>2</v>
      </c>
      <c r="Q10" s="45">
        <f t="shared" si="5"/>
        <v>0</v>
      </c>
      <c r="R10" s="60">
        <f>SUM(Főlap!P12)</f>
        <v>0</v>
      </c>
      <c r="S10" s="46">
        <f t="shared" si="11"/>
      </c>
      <c r="T10" s="46">
        <f t="shared" si="6"/>
        <v>0</v>
      </c>
      <c r="U10" s="47">
        <f t="shared" si="7"/>
        <v>24.750000000000004</v>
      </c>
      <c r="V10" s="48">
        <f t="shared" si="8"/>
        <v>1.1</v>
      </c>
      <c r="W10" s="49">
        <f t="shared" si="9"/>
      </c>
      <c r="X10" s="47">
        <f t="shared" si="13"/>
        <v>27.225000000000005</v>
      </c>
      <c r="Y10" s="60">
        <f>SUM(Főlap!W12)</f>
        <v>0</v>
      </c>
      <c r="Z10" s="50">
        <f t="shared" si="12"/>
        <v>27.225000000000005</v>
      </c>
      <c r="AA10" s="51">
        <f>SUM(Főlap!AC12)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SUM(Főlap!F14)</f>
        <v>1</v>
      </c>
      <c r="F11" s="37">
        <f>SUM(Főlap!G14)</f>
        <v>0</v>
      </c>
      <c r="G11" s="37">
        <f>SUM(Főlap!H14)</f>
        <v>1</v>
      </c>
      <c r="H11" s="38" t="str">
        <f t="shared" si="0"/>
        <v>gyalogos</v>
      </c>
      <c r="I11" s="39">
        <f t="shared" si="10"/>
      </c>
      <c r="J11" s="40" t="str">
        <f t="shared" si="1"/>
        <v>téli</v>
      </c>
      <c r="K11" s="59">
        <f>SUM(Főlap!K14)</f>
        <v>18</v>
      </c>
      <c r="L11" s="112">
        <f t="shared" si="2"/>
        <v>1.5</v>
      </c>
      <c r="M11" s="42">
        <f t="shared" si="3"/>
        <v>1</v>
      </c>
      <c r="N11" s="60">
        <f>SUM(Főlap!N14)</f>
        <v>580</v>
      </c>
      <c r="O11" s="61">
        <f>SUM(Főlap!O14)</f>
        <v>0</v>
      </c>
      <c r="P11" s="45">
        <f t="shared" si="4"/>
        <v>2</v>
      </c>
      <c r="Q11" s="45">
        <f t="shared" si="5"/>
        <v>0</v>
      </c>
      <c r="R11" s="60">
        <f>SUM(Főlap!P14)</f>
        <v>0</v>
      </c>
      <c r="S11" s="46">
        <f t="shared" si="11"/>
      </c>
      <c r="T11" s="46">
        <f t="shared" si="6"/>
        <v>0</v>
      </c>
      <c r="U11" s="47">
        <f t="shared" si="7"/>
        <v>38.6</v>
      </c>
      <c r="V11" s="48">
        <f t="shared" si="8"/>
        <v>1.1</v>
      </c>
      <c r="W11" s="49">
        <f t="shared" si="9"/>
      </c>
      <c r="X11" s="47">
        <f t="shared" si="13"/>
        <v>42.46000000000001</v>
      </c>
      <c r="Y11" s="60">
        <f>SUM(Főlap!W14)</f>
        <v>0</v>
      </c>
      <c r="Z11" s="50">
        <f t="shared" si="12"/>
        <v>42.46000000000001</v>
      </c>
      <c r="AA11" s="51">
        <f>SUM(Főlap!AC14)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SUM(Főlap!F15)</f>
        <v>1</v>
      </c>
      <c r="F12" s="37">
        <f>SUM(Főlap!G15)</f>
        <v>0</v>
      </c>
      <c r="G12" s="37">
        <f>SUM(Főlap!H15)</f>
        <v>1</v>
      </c>
      <c r="H12" s="38" t="str">
        <f t="shared" si="0"/>
        <v>gyalogos</v>
      </c>
      <c r="I12" s="39">
        <f t="shared" si="10"/>
      </c>
      <c r="J12" s="40" t="str">
        <f t="shared" si="1"/>
        <v>téli</v>
      </c>
      <c r="K12" s="59">
        <f>SUM(Főlap!K15)</f>
        <v>18</v>
      </c>
      <c r="L12" s="112">
        <f t="shared" si="2"/>
        <v>1.5</v>
      </c>
      <c r="M12" s="42">
        <f t="shared" si="3"/>
        <v>1</v>
      </c>
      <c r="N12" s="60">
        <f>SUM(Főlap!N15)</f>
        <v>300</v>
      </c>
      <c r="O12" s="61">
        <f>SUM(Főlap!O15)</f>
        <v>0</v>
      </c>
      <c r="P12" s="45">
        <f t="shared" si="4"/>
        <v>2</v>
      </c>
      <c r="Q12" s="45">
        <f t="shared" si="5"/>
        <v>0</v>
      </c>
      <c r="R12" s="60">
        <f>SUM(Főlap!P15)</f>
        <v>0</v>
      </c>
      <c r="S12" s="46">
        <f t="shared" si="11"/>
      </c>
      <c r="T12" s="46">
        <f t="shared" si="6"/>
        <v>0</v>
      </c>
      <c r="U12" s="47">
        <f t="shared" si="7"/>
        <v>33</v>
      </c>
      <c r="V12" s="48">
        <f t="shared" si="8"/>
        <v>1.1</v>
      </c>
      <c r="W12" s="49">
        <f t="shared" si="9"/>
      </c>
      <c r="X12" s="47">
        <f t="shared" si="13"/>
        <v>36.300000000000004</v>
      </c>
      <c r="Y12" s="60">
        <f>SUM(Főlap!W15)</f>
        <v>0</v>
      </c>
      <c r="Z12" s="50">
        <f t="shared" si="12"/>
        <v>36.300000000000004</v>
      </c>
      <c r="AA12" s="51">
        <f>SUM(Főlap!AC15)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SUM(Főlap!F16)</f>
        <v>1</v>
      </c>
      <c r="F13" s="37">
        <f>SUM(Főlap!G16)</f>
        <v>0</v>
      </c>
      <c r="G13" s="37">
        <f>SUM(Főlap!H16)</f>
        <v>1</v>
      </c>
      <c r="H13" s="38" t="str">
        <f t="shared" si="0"/>
        <v>gyalogos</v>
      </c>
      <c r="I13" s="39">
        <f t="shared" si="10"/>
      </c>
      <c r="J13" s="40" t="str">
        <f t="shared" si="1"/>
        <v>téli</v>
      </c>
      <c r="K13" s="59">
        <f>SUM(Főlap!K16)</f>
        <v>18</v>
      </c>
      <c r="L13" s="112">
        <f t="shared" si="2"/>
        <v>1.5</v>
      </c>
      <c r="M13" s="42">
        <f t="shared" si="3"/>
        <v>1</v>
      </c>
      <c r="N13" s="60">
        <f>SUM(Főlap!N16)</f>
        <v>600</v>
      </c>
      <c r="O13" s="61">
        <f>SUM(Főlap!O16)</f>
        <v>0</v>
      </c>
      <c r="P13" s="45">
        <f t="shared" si="4"/>
        <v>2</v>
      </c>
      <c r="Q13" s="45">
        <f t="shared" si="5"/>
        <v>0</v>
      </c>
      <c r="R13" s="60">
        <f>SUM(Főlap!P16)</f>
        <v>0</v>
      </c>
      <c r="S13" s="46">
        <f t="shared" si="11"/>
      </c>
      <c r="T13" s="46">
        <f t="shared" si="6"/>
        <v>0</v>
      </c>
      <c r="U13" s="47">
        <f t="shared" si="7"/>
        <v>39</v>
      </c>
      <c r="V13" s="48">
        <f t="shared" si="8"/>
        <v>1.1</v>
      </c>
      <c r="W13" s="49">
        <f t="shared" si="9"/>
      </c>
      <c r="X13" s="47">
        <f t="shared" si="13"/>
        <v>42.900000000000006</v>
      </c>
      <c r="Y13" s="60">
        <f>SUM(Főlap!W16)</f>
        <v>0</v>
      </c>
      <c r="Z13" s="50">
        <f t="shared" si="12"/>
        <v>42.900000000000006</v>
      </c>
      <c r="AA13" s="51">
        <f>SUM(Főlap!AC16)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SUM(Főlap!F19)</f>
        <v>1</v>
      </c>
      <c r="F14" s="37">
        <f>SUM(Főlap!G19)</f>
        <v>0</v>
      </c>
      <c r="G14" s="37">
        <f>SUM(Főlap!H19)</f>
        <v>1</v>
      </c>
      <c r="H14" s="38" t="str">
        <f t="shared" si="0"/>
        <v>gyalogos</v>
      </c>
      <c r="I14" s="39">
        <f t="shared" si="10"/>
      </c>
      <c r="J14" s="40" t="str">
        <f t="shared" si="1"/>
        <v>téli</v>
      </c>
      <c r="K14" s="59">
        <f>SUM(Főlap!K19)</f>
        <v>25</v>
      </c>
      <c r="L14" s="112">
        <f t="shared" si="2"/>
        <v>1.5</v>
      </c>
      <c r="M14" s="42">
        <f t="shared" si="3"/>
        <v>1</v>
      </c>
      <c r="N14" s="60">
        <f>SUM(Főlap!N19)</f>
        <v>850</v>
      </c>
      <c r="O14" s="61">
        <f>SUM(Főlap!O19)</f>
        <v>0</v>
      </c>
      <c r="P14" s="45">
        <f t="shared" si="4"/>
        <v>2</v>
      </c>
      <c r="Q14" s="45">
        <f t="shared" si="5"/>
        <v>0</v>
      </c>
      <c r="R14" s="60">
        <f>SUM(Főlap!P19)</f>
        <v>0</v>
      </c>
      <c r="S14" s="46">
        <f t="shared" si="11"/>
      </c>
      <c r="T14" s="46">
        <f t="shared" si="6"/>
        <v>0</v>
      </c>
      <c r="U14" s="47">
        <f t="shared" si="7"/>
        <v>54.5</v>
      </c>
      <c r="V14" s="48">
        <f t="shared" si="8"/>
        <v>1.1</v>
      </c>
      <c r="W14" s="49">
        <f t="shared" si="9"/>
      </c>
      <c r="X14" s="47">
        <f t="shared" si="13"/>
        <v>59.95</v>
      </c>
      <c r="Y14" s="60">
        <f>SUM(Főlap!W19)</f>
        <v>0</v>
      </c>
      <c r="Z14" s="50">
        <f t="shared" si="12"/>
        <v>59.95</v>
      </c>
      <c r="AA14" s="51">
        <f>SUM(Főlap!AC19)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SUM(Főlap!F20)</f>
        <v>1</v>
      </c>
      <c r="F15" s="37">
        <f>SUM(Főlap!G20)</f>
        <v>0</v>
      </c>
      <c r="G15" s="37">
        <f>SUM(Főlap!H20)</f>
        <v>1</v>
      </c>
      <c r="H15" s="38" t="str">
        <f t="shared" si="0"/>
        <v>gyalogos</v>
      </c>
      <c r="I15" s="39">
        <f t="shared" si="10"/>
      </c>
      <c r="J15" s="40" t="str">
        <f t="shared" si="1"/>
        <v>téli</v>
      </c>
      <c r="K15" s="59">
        <f>SUM(Főlap!K20)</f>
        <v>9</v>
      </c>
      <c r="L15" s="112">
        <f t="shared" si="2"/>
        <v>1.5</v>
      </c>
      <c r="M15" s="42">
        <f t="shared" si="3"/>
        <v>1</v>
      </c>
      <c r="N15" s="60">
        <f>SUM(Főlap!N20)</f>
        <v>180</v>
      </c>
      <c r="O15" s="61">
        <f>SUM(Főlap!O20)</f>
        <v>0</v>
      </c>
      <c r="P15" s="45">
        <f t="shared" si="4"/>
        <v>2</v>
      </c>
      <c r="Q15" s="45">
        <f t="shared" si="5"/>
        <v>0</v>
      </c>
      <c r="R15" s="60">
        <f>SUM(Főlap!P20)</f>
        <v>0</v>
      </c>
      <c r="S15" s="46">
        <f t="shared" si="11"/>
      </c>
      <c r="T15" s="46">
        <f t="shared" si="6"/>
        <v>0</v>
      </c>
      <c r="U15" s="47">
        <f t="shared" si="7"/>
        <v>17.1</v>
      </c>
      <c r="V15" s="48">
        <f t="shared" si="8"/>
        <v>1.1</v>
      </c>
      <c r="W15" s="49">
        <f t="shared" si="9"/>
      </c>
      <c r="X15" s="47">
        <f t="shared" si="13"/>
        <v>18.810000000000002</v>
      </c>
      <c r="Y15" s="60">
        <f>SUM(Főlap!W20)</f>
        <v>0</v>
      </c>
      <c r="Z15" s="50">
        <f t="shared" si="12"/>
        <v>18.810000000000002</v>
      </c>
      <c r="AA15" s="51">
        <f>SUM(Főlap!AC20)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SUM(Főlap!F21)</f>
        <v>1</v>
      </c>
      <c r="F16" s="37">
        <f>SUM(Főlap!G21)</f>
        <v>0</v>
      </c>
      <c r="G16" s="37">
        <f>SUM(Főlap!H21)</f>
        <v>1</v>
      </c>
      <c r="H16" s="38" t="str">
        <f t="shared" si="0"/>
        <v>gyalogos</v>
      </c>
      <c r="I16" s="39">
        <f t="shared" si="10"/>
      </c>
      <c r="J16" s="40" t="str">
        <f t="shared" si="1"/>
        <v>téli</v>
      </c>
      <c r="K16" s="59">
        <f>SUM(Főlap!K21)</f>
        <v>16</v>
      </c>
      <c r="L16" s="112">
        <f t="shared" si="2"/>
        <v>1.5</v>
      </c>
      <c r="M16" s="42">
        <f t="shared" si="3"/>
        <v>1</v>
      </c>
      <c r="N16" s="60">
        <f>SUM(Főlap!N21)</f>
        <v>600</v>
      </c>
      <c r="O16" s="61">
        <f>SUM(Főlap!O21)</f>
        <v>0</v>
      </c>
      <c r="P16" s="45">
        <f t="shared" si="4"/>
        <v>2</v>
      </c>
      <c r="Q16" s="45">
        <f t="shared" si="5"/>
        <v>0</v>
      </c>
      <c r="R16" s="60">
        <f>SUM(Főlap!P21)</f>
        <v>0</v>
      </c>
      <c r="S16" s="46">
        <f t="shared" si="11"/>
      </c>
      <c r="T16" s="46">
        <f t="shared" si="6"/>
        <v>0</v>
      </c>
      <c r="U16" s="47">
        <f t="shared" si="7"/>
        <v>36</v>
      </c>
      <c r="V16" s="48">
        <f t="shared" si="8"/>
        <v>1.1</v>
      </c>
      <c r="W16" s="49">
        <f t="shared" si="9"/>
      </c>
      <c r="X16" s="47">
        <f t="shared" si="13"/>
        <v>39.6</v>
      </c>
      <c r="Y16" s="60">
        <f>SUM(Főlap!W21)</f>
        <v>0</v>
      </c>
      <c r="Z16" s="50">
        <f t="shared" si="12"/>
        <v>39.6</v>
      </c>
      <c r="AA16" s="51">
        <f>SUM(Főlap!AC21)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SUM(Főlap!F22)</f>
        <v>1</v>
      </c>
      <c r="F17" s="37">
        <f>SUM(Főlap!G22)</f>
        <v>0</v>
      </c>
      <c r="G17" s="37">
        <f>SUM(Főlap!H22)</f>
        <v>1</v>
      </c>
      <c r="H17" s="38" t="str">
        <f t="shared" si="0"/>
        <v>gyalogos</v>
      </c>
      <c r="I17" s="39">
        <f t="shared" si="10"/>
      </c>
      <c r="J17" s="40" t="str">
        <f t="shared" si="1"/>
        <v>téli</v>
      </c>
      <c r="K17" s="59">
        <f>SUM(Főlap!K22)</f>
        <v>24</v>
      </c>
      <c r="L17" s="112">
        <f t="shared" si="2"/>
        <v>1.5</v>
      </c>
      <c r="M17" s="42">
        <f t="shared" si="3"/>
        <v>1</v>
      </c>
      <c r="N17" s="60">
        <f>SUM(Főlap!N22)</f>
        <v>900</v>
      </c>
      <c r="O17" s="61">
        <f>SUM(Főlap!O22)</f>
        <v>0</v>
      </c>
      <c r="P17" s="45">
        <f t="shared" si="4"/>
        <v>2</v>
      </c>
      <c r="Q17" s="45">
        <f t="shared" si="5"/>
        <v>0</v>
      </c>
      <c r="R17" s="60">
        <f>SUM(Főlap!P22)</f>
        <v>0</v>
      </c>
      <c r="S17" s="46">
        <f t="shared" si="11"/>
      </c>
      <c r="T17" s="46">
        <f t="shared" si="6"/>
        <v>0</v>
      </c>
      <c r="U17" s="47">
        <f t="shared" si="7"/>
        <v>54</v>
      </c>
      <c r="V17" s="48">
        <f t="shared" si="8"/>
        <v>1.1</v>
      </c>
      <c r="W17" s="49">
        <f t="shared" si="9"/>
      </c>
      <c r="X17" s="47">
        <f t="shared" si="13"/>
        <v>59.400000000000006</v>
      </c>
      <c r="Y17" s="60">
        <f>SUM(Főlap!W22)</f>
        <v>0</v>
      </c>
      <c r="Z17" s="50">
        <f t="shared" si="12"/>
        <v>59.400000000000006</v>
      </c>
      <c r="AA17" s="51">
        <f>SUM(Főlap!AC22)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SUM(Főlap!F23)</f>
        <v>1</v>
      </c>
      <c r="F18" s="37">
        <f>SUM(Főlap!G23)</f>
        <v>0</v>
      </c>
      <c r="G18" s="37">
        <f>SUM(Főlap!H23)</f>
        <v>1</v>
      </c>
      <c r="H18" s="38" t="str">
        <f t="shared" si="0"/>
        <v>gyalogos</v>
      </c>
      <c r="I18" s="39">
        <f t="shared" si="10"/>
      </c>
      <c r="J18" s="40" t="str">
        <f t="shared" si="1"/>
        <v>téli</v>
      </c>
      <c r="K18" s="59">
        <f>SUM(Főlap!K23)</f>
        <v>13</v>
      </c>
      <c r="L18" s="112">
        <f t="shared" si="2"/>
        <v>1.5</v>
      </c>
      <c r="M18" s="42">
        <f t="shared" si="3"/>
        <v>1</v>
      </c>
      <c r="N18" s="60">
        <f>SUM(Főlap!N23)</f>
        <v>250</v>
      </c>
      <c r="O18" s="61">
        <f>SUM(Főlap!O23)</f>
        <v>0</v>
      </c>
      <c r="P18" s="45">
        <f t="shared" si="4"/>
        <v>2</v>
      </c>
      <c r="Q18" s="45">
        <f t="shared" si="5"/>
        <v>0</v>
      </c>
      <c r="R18" s="60">
        <f>SUM(Főlap!P23)</f>
        <v>0</v>
      </c>
      <c r="S18" s="46">
        <f t="shared" si="11"/>
      </c>
      <c r="T18" s="46">
        <f t="shared" si="6"/>
        <v>0</v>
      </c>
      <c r="U18" s="47">
        <f t="shared" si="7"/>
        <v>24.5</v>
      </c>
      <c r="V18" s="48">
        <f t="shared" si="8"/>
        <v>1.1</v>
      </c>
      <c r="W18" s="49">
        <f t="shared" si="9"/>
      </c>
      <c r="X18" s="47">
        <f t="shared" si="13"/>
        <v>26.950000000000003</v>
      </c>
      <c r="Y18" s="60">
        <f>SUM(Főlap!W23)</f>
        <v>0</v>
      </c>
      <c r="Z18" s="50">
        <f t="shared" si="12"/>
        <v>26.950000000000003</v>
      </c>
      <c r="AA18" s="51">
        <f>SUM(Főlap!AC23)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SUM(Főlap!F26)</f>
        <v>1</v>
      </c>
      <c r="F19" s="37">
        <f>SUM(Főlap!G26)</f>
        <v>0</v>
      </c>
      <c r="G19" s="37">
        <f>SUM(Főlap!H26)</f>
        <v>1</v>
      </c>
      <c r="H19" s="38" t="str">
        <f t="shared" si="0"/>
        <v>gyalogos</v>
      </c>
      <c r="I19" s="39">
        <f t="shared" si="10"/>
      </c>
      <c r="J19" s="40" t="str">
        <f t="shared" si="1"/>
        <v>téli</v>
      </c>
      <c r="K19" s="59">
        <f>SUM(Főlap!K26)</f>
        <v>19</v>
      </c>
      <c r="L19" s="112">
        <f t="shared" si="2"/>
        <v>1.5</v>
      </c>
      <c r="M19" s="42">
        <f t="shared" si="3"/>
        <v>1</v>
      </c>
      <c r="N19" s="60">
        <f>SUM(Főlap!N26)</f>
        <v>400</v>
      </c>
      <c r="O19" s="61">
        <f>SUM(Főlap!O26)</f>
        <v>0</v>
      </c>
      <c r="P19" s="45">
        <f t="shared" si="4"/>
        <v>2</v>
      </c>
      <c r="Q19" s="45">
        <f t="shared" si="5"/>
        <v>0</v>
      </c>
      <c r="R19" s="60">
        <f>SUM(Főlap!P26)</f>
        <v>0</v>
      </c>
      <c r="S19" s="46">
        <f t="shared" si="11"/>
      </c>
      <c r="T19" s="46">
        <f t="shared" si="6"/>
        <v>0</v>
      </c>
      <c r="U19" s="47">
        <f t="shared" si="7"/>
        <v>36.5</v>
      </c>
      <c r="V19" s="48">
        <f t="shared" si="8"/>
        <v>1.1</v>
      </c>
      <c r="W19" s="49">
        <f t="shared" si="9"/>
      </c>
      <c r="X19" s="47">
        <f t="shared" si="13"/>
        <v>40.150000000000006</v>
      </c>
      <c r="Y19" s="60">
        <f>SUM(Főlap!W26)</f>
        <v>0</v>
      </c>
      <c r="Z19" s="50">
        <f t="shared" si="12"/>
        <v>40.150000000000006</v>
      </c>
      <c r="AA19" s="51">
        <f>SUM(Főlap!AC26)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SUM(Főlap!F27)</f>
        <v>1</v>
      </c>
      <c r="F20" s="37">
        <f>SUM(Főlap!G27)</f>
        <v>0</v>
      </c>
      <c r="G20" s="37">
        <f>SUM(Főlap!H27)</f>
        <v>1</v>
      </c>
      <c r="H20" s="38" t="str">
        <f t="shared" si="0"/>
        <v>gyalogos</v>
      </c>
      <c r="I20" s="39">
        <f t="shared" si="10"/>
      </c>
      <c r="J20" s="40" t="str">
        <f t="shared" si="1"/>
        <v>téli</v>
      </c>
      <c r="K20" s="59">
        <f>SUM(Főlap!K27)</f>
        <v>30</v>
      </c>
      <c r="L20" s="112">
        <f t="shared" si="2"/>
        <v>1.5</v>
      </c>
      <c r="M20" s="42">
        <f t="shared" si="3"/>
        <v>1</v>
      </c>
      <c r="N20" s="60">
        <f>SUM(Főlap!N27)</f>
        <v>800</v>
      </c>
      <c r="O20" s="61">
        <f>SUM(Főlap!O27)</f>
        <v>0</v>
      </c>
      <c r="P20" s="45">
        <f t="shared" si="4"/>
        <v>2</v>
      </c>
      <c r="Q20" s="45">
        <f t="shared" si="5"/>
        <v>0</v>
      </c>
      <c r="R20" s="60">
        <f>SUM(Főlap!P27)</f>
        <v>0</v>
      </c>
      <c r="S20" s="46">
        <f t="shared" si="11"/>
      </c>
      <c r="T20" s="46">
        <f t="shared" si="6"/>
        <v>0</v>
      </c>
      <c r="U20" s="47">
        <f t="shared" si="7"/>
        <v>61</v>
      </c>
      <c r="V20" s="48">
        <f t="shared" si="8"/>
        <v>1.1</v>
      </c>
      <c r="W20" s="49">
        <f t="shared" si="9"/>
      </c>
      <c r="X20" s="47">
        <f t="shared" si="13"/>
        <v>67.10000000000001</v>
      </c>
      <c r="Y20" s="60">
        <f>SUM(Főlap!W27)</f>
        <v>0</v>
      </c>
      <c r="Z20" s="50">
        <f t="shared" si="12"/>
        <v>67.10000000000001</v>
      </c>
      <c r="AA20" s="51">
        <f>SUM(Főlap!AC27)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SUM(Főlap!F29)</f>
        <v>1</v>
      </c>
      <c r="F21" s="37">
        <f>SUM(Főlap!G29)</f>
        <v>0</v>
      </c>
      <c r="G21" s="37">
        <f>SUM(Főlap!H29)</f>
        <v>1</v>
      </c>
      <c r="H21" s="38" t="str">
        <f t="shared" si="0"/>
        <v>gyalogos</v>
      </c>
      <c r="I21" s="39">
        <f t="shared" si="10"/>
      </c>
      <c r="J21" s="40" t="str">
        <f t="shared" si="1"/>
        <v>téli</v>
      </c>
      <c r="K21" s="59">
        <f>SUM(Főlap!K29)</f>
        <v>20</v>
      </c>
      <c r="L21" s="112">
        <f t="shared" si="2"/>
        <v>1.5</v>
      </c>
      <c r="M21" s="42">
        <f t="shared" si="3"/>
        <v>1</v>
      </c>
      <c r="N21" s="60">
        <f>SUM(Főlap!N29)</f>
        <v>900</v>
      </c>
      <c r="O21" s="61">
        <f>SUM(Főlap!O29)</f>
        <v>0</v>
      </c>
      <c r="P21" s="45">
        <f t="shared" si="4"/>
        <v>2</v>
      </c>
      <c r="Q21" s="45">
        <f t="shared" si="5"/>
        <v>0</v>
      </c>
      <c r="R21" s="60">
        <f>SUM(Főlap!P29)</f>
        <v>0</v>
      </c>
      <c r="S21" s="46">
        <f t="shared" si="11"/>
      </c>
      <c r="T21" s="46">
        <f t="shared" si="6"/>
        <v>0</v>
      </c>
      <c r="U21" s="47">
        <f t="shared" si="7"/>
        <v>48</v>
      </c>
      <c r="V21" s="48">
        <f t="shared" si="8"/>
        <v>1.1</v>
      </c>
      <c r="W21" s="49">
        <f t="shared" si="9"/>
      </c>
      <c r="X21" s="47">
        <f t="shared" si="13"/>
        <v>52.800000000000004</v>
      </c>
      <c r="Y21" s="60">
        <f>SUM(Főlap!W29)</f>
        <v>2</v>
      </c>
      <c r="Z21" s="50">
        <f t="shared" si="12"/>
        <v>54.800000000000004</v>
      </c>
      <c r="AA21" s="51">
        <f>SUM(Főlap!AC29)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SUM(Főlap!F30)</f>
        <v>5</v>
      </c>
      <c r="F22" s="37">
        <f>SUM(Főlap!G30)</f>
        <v>0</v>
      </c>
      <c r="G22" s="37">
        <f>SUM(Főlap!H30)</f>
        <v>0</v>
      </c>
      <c r="H22" s="38" t="str">
        <f t="shared" si="0"/>
        <v>sí</v>
      </c>
      <c r="I22" s="39">
        <f t="shared" si="10"/>
      </c>
      <c r="J22" s="40">
        <f t="shared" si="1"/>
      </c>
      <c r="K22" s="59">
        <f>SUM(Főlap!K30)</f>
        <v>0</v>
      </c>
      <c r="L22" s="112">
        <f t="shared" si="2"/>
        <v>0</v>
      </c>
      <c r="M22" s="42">
        <f t="shared" si="3"/>
        <v>1</v>
      </c>
      <c r="N22" s="60">
        <f>SUM(Főlap!N30)</f>
        <v>0</v>
      </c>
      <c r="O22" s="61">
        <f>SUM(Főlap!O30)</f>
        <v>0</v>
      </c>
      <c r="P22" s="45">
        <f t="shared" si="4"/>
        <v>0</v>
      </c>
      <c r="Q22" s="45">
        <f t="shared" si="5"/>
        <v>0</v>
      </c>
      <c r="R22" s="60">
        <f>SUM(Főlap!P30)</f>
        <v>42</v>
      </c>
      <c r="S22" s="46">
        <f t="shared" si="11"/>
      </c>
      <c r="T22" s="46">
        <f t="shared" si="6"/>
        <v>7</v>
      </c>
      <c r="U22" s="47">
        <f t="shared" si="7"/>
        <v>294</v>
      </c>
      <c r="V22" s="48">
        <f t="shared" si="8"/>
        <v>1</v>
      </c>
      <c r="W22" s="49">
        <f t="shared" si="9"/>
      </c>
      <c r="X22" s="47">
        <f t="shared" si="13"/>
        <v>294</v>
      </c>
      <c r="Y22" s="60">
        <f>SUM(Főlap!W30)</f>
        <v>9</v>
      </c>
      <c r="Z22" s="50">
        <f t="shared" si="12"/>
        <v>303</v>
      </c>
      <c r="AA22" s="51">
        <f>SUM(Főlap!AC30)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SUM(Főlap!F39)</f>
        <v>1</v>
      </c>
      <c r="F23" s="37">
        <f>SUM(Főlap!G39)</f>
        <v>0</v>
      </c>
      <c r="G23" s="37">
        <f>SUM(Főlap!H39)</f>
        <v>0</v>
      </c>
      <c r="H23" s="38" t="str">
        <f t="shared" si="0"/>
        <v>gyalogos</v>
      </c>
      <c r="I23" s="39">
        <f t="shared" si="10"/>
      </c>
      <c r="J23" s="40">
        <f t="shared" si="1"/>
      </c>
      <c r="K23" s="59">
        <f>SUM(Főlap!K39)</f>
        <v>14</v>
      </c>
      <c r="L23" s="112">
        <f t="shared" si="2"/>
        <v>1.5</v>
      </c>
      <c r="M23" s="42">
        <f t="shared" si="3"/>
        <v>1</v>
      </c>
      <c r="N23" s="60">
        <f>SUM(Főlap!N39)</f>
        <v>450</v>
      </c>
      <c r="O23" s="61">
        <f>SUM(Főlap!O39)</f>
        <v>0</v>
      </c>
      <c r="P23" s="45">
        <f t="shared" si="4"/>
        <v>2</v>
      </c>
      <c r="Q23" s="45">
        <f t="shared" si="5"/>
        <v>0</v>
      </c>
      <c r="R23" s="60">
        <f>SUM(Főlap!P39)</f>
        <v>0</v>
      </c>
      <c r="S23" s="46">
        <f t="shared" si="11"/>
      </c>
      <c r="T23" s="46">
        <f t="shared" si="6"/>
        <v>0</v>
      </c>
      <c r="U23" s="47">
        <f t="shared" si="7"/>
        <v>30</v>
      </c>
      <c r="V23" s="48">
        <f t="shared" si="8"/>
        <v>1</v>
      </c>
      <c r="W23" s="49">
        <f t="shared" si="9"/>
      </c>
      <c r="X23" s="47">
        <f t="shared" si="13"/>
        <v>30</v>
      </c>
      <c r="Y23" s="60">
        <f>SUM(Főlap!W39)</f>
        <v>0</v>
      </c>
      <c r="Z23" s="50">
        <f t="shared" si="12"/>
        <v>30</v>
      </c>
      <c r="AA23" s="51">
        <f>SUM(Főlap!AC39)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SUM(Főlap!F40)</f>
        <v>1</v>
      </c>
      <c r="F24" s="37">
        <f>SUM(Főlap!G40)</f>
        <v>0</v>
      </c>
      <c r="G24" s="37">
        <f>SUM(Főlap!H40)</f>
        <v>0</v>
      </c>
      <c r="H24" s="38" t="str">
        <f t="shared" si="0"/>
        <v>gyalogos</v>
      </c>
      <c r="I24" s="39">
        <f t="shared" si="10"/>
      </c>
      <c r="J24" s="40">
        <f t="shared" si="1"/>
      </c>
      <c r="K24" s="59">
        <f>SUM(Főlap!K40)</f>
        <v>9.84</v>
      </c>
      <c r="L24" s="112">
        <f t="shared" si="2"/>
        <v>1.5</v>
      </c>
      <c r="M24" s="42">
        <f t="shared" si="3"/>
        <v>1</v>
      </c>
      <c r="N24" s="60">
        <f>SUM(Főlap!N40)</f>
        <v>380</v>
      </c>
      <c r="O24" s="61">
        <f>SUM(Főlap!O40)</f>
        <v>0</v>
      </c>
      <c r="P24" s="45">
        <f t="shared" si="4"/>
        <v>2</v>
      </c>
      <c r="Q24" s="45">
        <f t="shared" si="5"/>
        <v>0</v>
      </c>
      <c r="R24" s="60">
        <f>SUM(Főlap!P40)</f>
        <v>0</v>
      </c>
      <c r="S24" s="46">
        <f t="shared" si="11"/>
      </c>
      <c r="T24" s="46">
        <f t="shared" si="6"/>
        <v>0</v>
      </c>
      <c r="U24" s="47">
        <f t="shared" si="7"/>
        <v>22.36</v>
      </c>
      <c r="V24" s="48">
        <f t="shared" si="8"/>
        <v>1</v>
      </c>
      <c r="W24" s="49">
        <f t="shared" si="9"/>
      </c>
      <c r="X24" s="47">
        <f t="shared" si="13"/>
        <v>22.36</v>
      </c>
      <c r="Y24" s="60">
        <f>SUM(Főlap!W40)</f>
        <v>0</v>
      </c>
      <c r="Z24" s="50">
        <f t="shared" si="12"/>
        <v>22.36</v>
      </c>
      <c r="AA24" s="51">
        <f>SUM(Főlap!AC40)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SUM(Főlap!F41)</f>
        <v>1</v>
      </c>
      <c r="F25" s="37">
        <f>SUM(Főlap!G41)</f>
        <v>0</v>
      </c>
      <c r="G25" s="37">
        <f>SUM(Főlap!H41)</f>
        <v>0</v>
      </c>
      <c r="H25" s="38" t="str">
        <f t="shared" si="0"/>
        <v>gyalogos</v>
      </c>
      <c r="I25" s="39">
        <f t="shared" si="10"/>
      </c>
      <c r="J25" s="40">
        <f t="shared" si="1"/>
      </c>
      <c r="K25" s="59">
        <f>SUM(Főlap!K41)</f>
        <v>18</v>
      </c>
      <c r="L25" s="112">
        <f t="shared" si="2"/>
        <v>1.5</v>
      </c>
      <c r="M25" s="42">
        <f t="shared" si="3"/>
        <v>1</v>
      </c>
      <c r="N25" s="60">
        <f>SUM(Főlap!N41)</f>
        <v>700</v>
      </c>
      <c r="O25" s="61">
        <f>SUM(Főlap!O41)</f>
        <v>0</v>
      </c>
      <c r="P25" s="45">
        <f t="shared" si="4"/>
        <v>2</v>
      </c>
      <c r="Q25" s="45">
        <f t="shared" si="5"/>
        <v>0</v>
      </c>
      <c r="R25" s="60">
        <f>SUM(Főlap!P41)</f>
        <v>0</v>
      </c>
      <c r="S25" s="46">
        <f t="shared" si="11"/>
      </c>
      <c r="T25" s="46">
        <f t="shared" si="6"/>
        <v>0</v>
      </c>
      <c r="U25" s="47">
        <f t="shared" si="7"/>
        <v>41</v>
      </c>
      <c r="V25" s="48">
        <f t="shared" si="8"/>
        <v>1</v>
      </c>
      <c r="W25" s="49">
        <f t="shared" si="9"/>
      </c>
      <c r="X25" s="47">
        <f t="shared" si="13"/>
        <v>41</v>
      </c>
      <c r="Y25" s="60">
        <f>SUM(Főlap!W41)</f>
        <v>0</v>
      </c>
      <c r="Z25" s="50">
        <f t="shared" si="12"/>
        <v>41</v>
      </c>
      <c r="AA25" s="51">
        <f>SUM(Főlap!AC41)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SUM(Főlap!F42)</f>
        <v>1</v>
      </c>
      <c r="F26" s="37">
        <f>SUM(Főlap!G42)</f>
        <v>0</v>
      </c>
      <c r="G26" s="37">
        <f>SUM(Főlap!H42)</f>
        <v>0</v>
      </c>
      <c r="H26" s="38" t="str">
        <f t="shared" si="0"/>
        <v>gyalogos</v>
      </c>
      <c r="I26" s="39">
        <f t="shared" si="10"/>
      </c>
      <c r="J26" s="40">
        <f t="shared" si="1"/>
      </c>
      <c r="K26" s="59">
        <f>SUM(Főlap!K42)</f>
        <v>12</v>
      </c>
      <c r="L26" s="112">
        <f t="shared" si="2"/>
        <v>1.5</v>
      </c>
      <c r="M26" s="42">
        <f t="shared" si="3"/>
        <v>1</v>
      </c>
      <c r="N26" s="60">
        <f>SUM(Főlap!N42)</f>
        <v>400</v>
      </c>
      <c r="O26" s="61">
        <f>SUM(Főlap!O42)</f>
        <v>0</v>
      </c>
      <c r="P26" s="45">
        <f t="shared" si="4"/>
        <v>2</v>
      </c>
      <c r="Q26" s="45">
        <f t="shared" si="5"/>
        <v>0</v>
      </c>
      <c r="R26" s="60">
        <f>SUM(Főlap!P42)</f>
        <v>0</v>
      </c>
      <c r="S26" s="46">
        <f t="shared" si="11"/>
      </c>
      <c r="T26" s="46">
        <f t="shared" si="6"/>
        <v>0</v>
      </c>
      <c r="U26" s="47">
        <f t="shared" si="7"/>
        <v>26</v>
      </c>
      <c r="V26" s="48">
        <f t="shared" si="8"/>
        <v>1</v>
      </c>
      <c r="W26" s="49">
        <f t="shared" si="9"/>
      </c>
      <c r="X26" s="47">
        <f t="shared" si="13"/>
        <v>26</v>
      </c>
      <c r="Y26" s="60">
        <f>SUM(Főlap!W42)</f>
        <v>0</v>
      </c>
      <c r="Z26" s="50">
        <f t="shared" si="12"/>
        <v>26</v>
      </c>
      <c r="AA26" s="51">
        <f>SUM(Főlap!AC42)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SUM(Főlap!F43)</f>
        <v>1</v>
      </c>
      <c r="F27" s="37">
        <f>SUM(Főlap!G43)</f>
        <v>1</v>
      </c>
      <c r="G27" s="37">
        <f>SUM(Főlap!H43)</f>
        <v>1</v>
      </c>
      <c r="H27" s="38" t="str">
        <f t="shared" si="0"/>
        <v>gyalogos</v>
      </c>
      <c r="I27" s="39" t="str">
        <f t="shared" si="10"/>
        <v>telj.túra</v>
      </c>
      <c r="J27" s="40" t="str">
        <f t="shared" si="1"/>
        <v>téli</v>
      </c>
      <c r="K27" s="59">
        <f>SUM(Főlap!K43)</f>
        <v>25</v>
      </c>
      <c r="L27" s="112">
        <f t="shared" si="2"/>
        <v>1.5</v>
      </c>
      <c r="M27" s="42">
        <f t="shared" si="3"/>
        <v>1</v>
      </c>
      <c r="N27" s="60">
        <f>SUM(Főlap!N43)</f>
        <v>700</v>
      </c>
      <c r="O27" s="61">
        <f>SUM(Főlap!O43)</f>
        <v>0</v>
      </c>
      <c r="P27" s="45">
        <f t="shared" si="4"/>
        <v>2</v>
      </c>
      <c r="Q27" s="45">
        <f t="shared" si="5"/>
        <v>0</v>
      </c>
      <c r="R27" s="60">
        <f>SUM(Főlap!P43)</f>
        <v>0</v>
      </c>
      <c r="S27" s="46">
        <f t="shared" si="11"/>
      </c>
      <c r="T27" s="46">
        <f t="shared" si="6"/>
        <v>0</v>
      </c>
      <c r="U27" s="47">
        <f t="shared" si="7"/>
        <v>51.5</v>
      </c>
      <c r="V27" s="48">
        <f t="shared" si="8"/>
      </c>
      <c r="W27" s="49">
        <f t="shared" si="9"/>
        <v>1.4</v>
      </c>
      <c r="X27" s="47">
        <f t="shared" si="13"/>
        <v>72.1</v>
      </c>
      <c r="Y27" s="60">
        <f>SUM(Főlap!W43)</f>
        <v>0</v>
      </c>
      <c r="Z27" s="50">
        <f t="shared" si="12"/>
        <v>72.1</v>
      </c>
      <c r="AA27" s="51">
        <f>SUM(Főlap!AC43)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SUM(Főlap!F44)</f>
        <v>1</v>
      </c>
      <c r="F28" s="37">
        <f>SUM(Főlap!G44)</f>
        <v>0</v>
      </c>
      <c r="G28" s="37">
        <f>SUM(Főlap!H44)</f>
        <v>0</v>
      </c>
      <c r="H28" s="38" t="str">
        <f t="shared" si="0"/>
        <v>gyalogos</v>
      </c>
      <c r="I28" s="39">
        <f t="shared" si="10"/>
      </c>
      <c r="J28" s="40">
        <f t="shared" si="1"/>
      </c>
      <c r="K28" s="59">
        <f>SUM(Főlap!K44)</f>
        <v>12.5</v>
      </c>
      <c r="L28" s="112">
        <f t="shared" si="2"/>
        <v>1.5</v>
      </c>
      <c r="M28" s="42">
        <f t="shared" si="3"/>
        <v>1</v>
      </c>
      <c r="N28" s="60">
        <f>SUM(Főlap!N44)</f>
        <v>470</v>
      </c>
      <c r="O28" s="61">
        <f>SUM(Főlap!O44)</f>
        <v>0</v>
      </c>
      <c r="P28" s="45">
        <f t="shared" si="4"/>
        <v>2</v>
      </c>
      <c r="Q28" s="45">
        <f t="shared" si="5"/>
        <v>0</v>
      </c>
      <c r="R28" s="60">
        <f>SUM(Főlap!P44)</f>
        <v>0</v>
      </c>
      <c r="S28" s="46">
        <f t="shared" si="11"/>
      </c>
      <c r="T28" s="46">
        <f t="shared" si="6"/>
        <v>0</v>
      </c>
      <c r="U28" s="47">
        <f t="shared" si="7"/>
        <v>28.15</v>
      </c>
      <c r="V28" s="48">
        <f t="shared" si="8"/>
        <v>1</v>
      </c>
      <c r="W28" s="49">
        <f t="shared" si="9"/>
      </c>
      <c r="X28" s="47">
        <f t="shared" si="13"/>
        <v>28.15</v>
      </c>
      <c r="Y28" s="60">
        <f>SUM(Főlap!W44)</f>
        <v>0</v>
      </c>
      <c r="Z28" s="50">
        <f t="shared" si="12"/>
        <v>28.15</v>
      </c>
      <c r="AA28" s="51">
        <f>SUM(Főlap!AC44)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SUM(Főlap!F45)</f>
        <v>1</v>
      </c>
      <c r="F29" s="37">
        <f>SUM(Főlap!G45)</f>
        <v>0</v>
      </c>
      <c r="G29" s="37">
        <f>SUM(Főlap!H45)</f>
        <v>0</v>
      </c>
      <c r="H29" s="38" t="str">
        <f t="shared" si="0"/>
        <v>gyalogos</v>
      </c>
      <c r="I29" s="39">
        <f t="shared" si="10"/>
      </c>
      <c r="J29" s="40">
        <f t="shared" si="1"/>
      </c>
      <c r="K29" s="59">
        <f>SUM(Főlap!K45)</f>
        <v>22</v>
      </c>
      <c r="L29" s="112">
        <f t="shared" si="2"/>
        <v>1.5</v>
      </c>
      <c r="M29" s="42">
        <f t="shared" si="3"/>
        <v>1</v>
      </c>
      <c r="N29" s="60">
        <f>SUM(Főlap!N45)</f>
        <v>500</v>
      </c>
      <c r="O29" s="61">
        <f>SUM(Főlap!O45)</f>
        <v>0</v>
      </c>
      <c r="P29" s="45">
        <f t="shared" si="4"/>
        <v>2</v>
      </c>
      <c r="Q29" s="45">
        <f t="shared" si="5"/>
        <v>0</v>
      </c>
      <c r="R29" s="60">
        <f>SUM(Főlap!P45)</f>
        <v>0</v>
      </c>
      <c r="S29" s="46">
        <f t="shared" si="11"/>
      </c>
      <c r="T29" s="46">
        <f t="shared" si="6"/>
        <v>0</v>
      </c>
      <c r="U29" s="47">
        <f t="shared" si="7"/>
        <v>43</v>
      </c>
      <c r="V29" s="48">
        <f t="shared" si="8"/>
        <v>1</v>
      </c>
      <c r="W29" s="49">
        <f t="shared" si="9"/>
      </c>
      <c r="X29" s="47">
        <f t="shared" si="13"/>
        <v>43</v>
      </c>
      <c r="Y29" s="60">
        <f>SUM(Főlap!W45)</f>
        <v>0</v>
      </c>
      <c r="Z29" s="50">
        <f t="shared" si="12"/>
        <v>43</v>
      </c>
      <c r="AA29" s="51">
        <f>SUM(Főlap!AC45)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SUM(Főlap!F46)</f>
        <v>1</v>
      </c>
      <c r="F30" s="37">
        <f>SUM(Főlap!G46)</f>
        <v>0</v>
      </c>
      <c r="G30" s="37">
        <f>SUM(Főlap!H46)</f>
        <v>0</v>
      </c>
      <c r="H30" s="38" t="str">
        <f t="shared" si="0"/>
        <v>gyalogos</v>
      </c>
      <c r="I30" s="39">
        <f t="shared" si="10"/>
      </c>
      <c r="J30" s="40">
        <f t="shared" si="1"/>
      </c>
      <c r="K30" s="59">
        <f>SUM(Főlap!K46)</f>
        <v>27</v>
      </c>
      <c r="L30" s="112">
        <f t="shared" si="2"/>
        <v>1.5</v>
      </c>
      <c r="M30" s="42">
        <f t="shared" si="3"/>
        <v>1</v>
      </c>
      <c r="N30" s="60">
        <f>SUM(Főlap!N46)</f>
        <v>700</v>
      </c>
      <c r="O30" s="61">
        <f>SUM(Főlap!O46)</f>
        <v>0</v>
      </c>
      <c r="P30" s="45">
        <f t="shared" si="4"/>
        <v>2</v>
      </c>
      <c r="Q30" s="45">
        <f t="shared" si="5"/>
        <v>0</v>
      </c>
      <c r="R30" s="60">
        <f>SUM(Főlap!P46)</f>
        <v>0</v>
      </c>
      <c r="S30" s="46">
        <f t="shared" si="11"/>
      </c>
      <c r="T30" s="46">
        <f t="shared" si="6"/>
        <v>0</v>
      </c>
      <c r="U30" s="47">
        <f t="shared" si="7"/>
        <v>54.5</v>
      </c>
      <c r="V30" s="48">
        <f t="shared" si="8"/>
        <v>1</v>
      </c>
      <c r="W30" s="49">
        <f t="shared" si="9"/>
      </c>
      <c r="X30" s="47">
        <f t="shared" si="13"/>
        <v>54.5</v>
      </c>
      <c r="Y30" s="60">
        <f>SUM(Főlap!W46)</f>
        <v>0</v>
      </c>
      <c r="Z30" s="50">
        <f t="shared" si="12"/>
        <v>54.5</v>
      </c>
      <c r="AA30" s="51">
        <f>SUM(Főlap!AC46)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SUM(Főlap!F47)</f>
        <v>1</v>
      </c>
      <c r="F31" s="37">
        <f>SUM(Főlap!G47)</f>
        <v>0</v>
      </c>
      <c r="G31" s="37">
        <f>SUM(Főlap!H47)</f>
        <v>1</v>
      </c>
      <c r="H31" s="38" t="str">
        <f t="shared" si="0"/>
        <v>gyalogos</v>
      </c>
      <c r="I31" s="39">
        <f t="shared" si="10"/>
      </c>
      <c r="J31" s="40" t="str">
        <f t="shared" si="1"/>
        <v>téli</v>
      </c>
      <c r="K31" s="59">
        <f>SUM(Főlap!K47)</f>
        <v>16</v>
      </c>
      <c r="L31" s="112">
        <f t="shared" si="2"/>
        <v>1.5</v>
      </c>
      <c r="M31" s="42">
        <f t="shared" si="3"/>
        <v>1</v>
      </c>
      <c r="N31" s="60">
        <f>SUM(Főlap!N47)</f>
        <v>600</v>
      </c>
      <c r="O31" s="61">
        <f>SUM(Főlap!O47)</f>
        <v>0</v>
      </c>
      <c r="P31" s="45">
        <f t="shared" si="4"/>
        <v>2</v>
      </c>
      <c r="Q31" s="45">
        <f t="shared" si="5"/>
        <v>0</v>
      </c>
      <c r="R31" s="60">
        <f>SUM(Főlap!P47)</f>
        <v>0</v>
      </c>
      <c r="S31" s="46">
        <f t="shared" si="11"/>
      </c>
      <c r="T31" s="46">
        <f t="shared" si="6"/>
        <v>0</v>
      </c>
      <c r="U31" s="47">
        <f t="shared" si="7"/>
        <v>36</v>
      </c>
      <c r="V31" s="48">
        <f t="shared" si="8"/>
        <v>1.1</v>
      </c>
      <c r="W31" s="49">
        <f t="shared" si="9"/>
      </c>
      <c r="X31" s="47">
        <f t="shared" si="13"/>
        <v>39.6</v>
      </c>
      <c r="Y31" s="60">
        <f>SUM(Főlap!W47)</f>
        <v>4</v>
      </c>
      <c r="Z31" s="50">
        <f t="shared" si="12"/>
        <v>43.6</v>
      </c>
      <c r="AA31" s="51">
        <f>SUM(Főlap!AC47)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SUM(Főlap!F48)</f>
        <v>1</v>
      </c>
      <c r="F32" s="37">
        <f>SUM(Főlap!G48)</f>
        <v>0</v>
      </c>
      <c r="G32" s="37">
        <f>SUM(Főlap!H48)</f>
        <v>0</v>
      </c>
      <c r="H32" s="38" t="str">
        <f t="shared" si="0"/>
        <v>gyalogos</v>
      </c>
      <c r="I32" s="39">
        <f t="shared" si="10"/>
      </c>
      <c r="J32" s="40">
        <f t="shared" si="1"/>
      </c>
      <c r="K32" s="59">
        <f>SUM(Főlap!K48)</f>
        <v>19.5</v>
      </c>
      <c r="L32" s="112">
        <f t="shared" si="2"/>
        <v>1.5</v>
      </c>
      <c r="M32" s="42">
        <f t="shared" si="3"/>
        <v>1</v>
      </c>
      <c r="N32" s="60">
        <f>SUM(Főlap!N48)</f>
        <v>600</v>
      </c>
      <c r="O32" s="61">
        <f>SUM(Főlap!O48)</f>
        <v>0</v>
      </c>
      <c r="P32" s="45">
        <f t="shared" si="4"/>
        <v>2</v>
      </c>
      <c r="Q32" s="45">
        <f t="shared" si="5"/>
        <v>0</v>
      </c>
      <c r="R32" s="60">
        <f>SUM(Főlap!P48)</f>
        <v>0</v>
      </c>
      <c r="S32" s="46">
        <f t="shared" si="11"/>
      </c>
      <c r="T32" s="46">
        <f t="shared" si="6"/>
        <v>0</v>
      </c>
      <c r="U32" s="47">
        <f t="shared" si="7"/>
        <v>41.25</v>
      </c>
      <c r="V32" s="48">
        <f t="shared" si="8"/>
        <v>1</v>
      </c>
      <c r="W32" s="49">
        <f t="shared" si="9"/>
      </c>
      <c r="X32" s="47">
        <f t="shared" si="13"/>
        <v>41.25</v>
      </c>
      <c r="Y32" s="60">
        <f>SUM(Főlap!W48)</f>
        <v>0</v>
      </c>
      <c r="Z32" s="50">
        <f t="shared" si="12"/>
        <v>41.25</v>
      </c>
      <c r="AA32" s="51">
        <f>SUM(Főlap!AC48)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SUM(Főlap!F49)</f>
        <v>1</v>
      </c>
      <c r="F33" s="37">
        <f>SUM(Főlap!G49)</f>
        <v>0</v>
      </c>
      <c r="G33" s="37">
        <f>SUM(Főlap!H49)</f>
        <v>0</v>
      </c>
      <c r="H33" s="38" t="str">
        <f t="shared" si="0"/>
        <v>gyalogos</v>
      </c>
      <c r="I33" s="39">
        <f t="shared" si="10"/>
      </c>
      <c r="J33" s="40">
        <f t="shared" si="1"/>
      </c>
      <c r="K33" s="59">
        <f>SUM(Főlap!K49)</f>
        <v>13.6</v>
      </c>
      <c r="L33" s="112">
        <f t="shared" si="2"/>
        <v>1.5</v>
      </c>
      <c r="M33" s="42">
        <f t="shared" si="3"/>
        <v>1</v>
      </c>
      <c r="N33" s="60">
        <f>SUM(Főlap!N49)</f>
        <v>380</v>
      </c>
      <c r="O33" s="61">
        <f>SUM(Főlap!O49)</f>
        <v>0</v>
      </c>
      <c r="P33" s="45">
        <f t="shared" si="4"/>
        <v>2</v>
      </c>
      <c r="Q33" s="45">
        <f t="shared" si="5"/>
        <v>0</v>
      </c>
      <c r="R33" s="60">
        <f>SUM(Főlap!P49)</f>
        <v>0</v>
      </c>
      <c r="S33" s="46">
        <f t="shared" si="11"/>
      </c>
      <c r="T33" s="46">
        <f t="shared" si="6"/>
        <v>0</v>
      </c>
      <c r="U33" s="47">
        <f t="shared" si="7"/>
        <v>28</v>
      </c>
      <c r="V33" s="48">
        <f t="shared" si="8"/>
        <v>1</v>
      </c>
      <c r="W33" s="49">
        <f t="shared" si="9"/>
      </c>
      <c r="X33" s="47">
        <f t="shared" si="13"/>
        <v>28</v>
      </c>
      <c r="Y33" s="60">
        <f>SUM(Főlap!W49)</f>
        <v>0</v>
      </c>
      <c r="Z33" s="50">
        <f t="shared" si="12"/>
        <v>28</v>
      </c>
      <c r="AA33" s="51">
        <f>SUM(Főlap!AC49)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SUM(Főlap!F50)</f>
        <v>1</v>
      </c>
      <c r="F34" s="37">
        <f>SUM(Főlap!G50)</f>
        <v>0</v>
      </c>
      <c r="G34" s="37">
        <f>SUM(Főlap!H50)</f>
        <v>0</v>
      </c>
      <c r="H34" s="38" t="str">
        <f t="shared" si="0"/>
        <v>gyalogos</v>
      </c>
      <c r="I34" s="39">
        <f t="shared" si="10"/>
      </c>
      <c r="J34" s="40">
        <f t="shared" si="1"/>
      </c>
      <c r="K34" s="59">
        <f>SUM(Főlap!K50)</f>
        <v>25</v>
      </c>
      <c r="L34" s="112">
        <f t="shared" si="2"/>
        <v>1.5</v>
      </c>
      <c r="M34" s="42">
        <f t="shared" si="3"/>
        <v>1</v>
      </c>
      <c r="N34" s="60">
        <f>SUM(Főlap!N50)</f>
        <v>1250</v>
      </c>
      <c r="O34" s="61">
        <f>SUM(Főlap!O50)</f>
        <v>0</v>
      </c>
      <c r="P34" s="45">
        <f t="shared" si="4"/>
        <v>2</v>
      </c>
      <c r="Q34" s="45">
        <f t="shared" si="5"/>
        <v>0</v>
      </c>
      <c r="R34" s="60">
        <f>SUM(Főlap!P50)</f>
        <v>0</v>
      </c>
      <c r="S34" s="46">
        <f t="shared" si="11"/>
      </c>
      <c r="T34" s="46">
        <f t="shared" si="6"/>
        <v>0</v>
      </c>
      <c r="U34" s="47">
        <f t="shared" si="7"/>
        <v>62.5</v>
      </c>
      <c r="V34" s="48">
        <f t="shared" si="8"/>
        <v>1</v>
      </c>
      <c r="W34" s="49">
        <f t="shared" si="9"/>
      </c>
      <c r="X34" s="47">
        <f t="shared" si="13"/>
        <v>62.5</v>
      </c>
      <c r="Y34" s="60">
        <f>SUM(Főlap!W50)</f>
        <v>0</v>
      </c>
      <c r="Z34" s="50">
        <f t="shared" si="12"/>
        <v>62.5</v>
      </c>
      <c r="AA34" s="51">
        <f>SUM(Főlap!AC50)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SUM(Főlap!F51)</f>
        <v>1</v>
      </c>
      <c r="F35" s="37">
        <f>SUM(Főlap!G51)</f>
        <v>0</v>
      </c>
      <c r="G35" s="37">
        <f>SUM(Főlap!H51)</f>
        <v>0</v>
      </c>
      <c r="H35" s="38" t="str">
        <f t="shared" si="0"/>
        <v>gyalogos</v>
      </c>
      <c r="I35" s="39">
        <f t="shared" si="10"/>
      </c>
      <c r="J35" s="40">
        <f t="shared" si="1"/>
      </c>
      <c r="K35" s="59">
        <f>SUM(Főlap!K51)</f>
        <v>11.8</v>
      </c>
      <c r="L35" s="112">
        <f t="shared" si="2"/>
        <v>1.5</v>
      </c>
      <c r="M35" s="42">
        <f t="shared" si="3"/>
        <v>1</v>
      </c>
      <c r="N35" s="60">
        <f>SUM(Főlap!N51)</f>
        <v>285</v>
      </c>
      <c r="O35" s="61">
        <f>SUM(Főlap!O51)</f>
        <v>0</v>
      </c>
      <c r="P35" s="45">
        <f t="shared" si="4"/>
        <v>2</v>
      </c>
      <c r="Q35" s="45">
        <f t="shared" si="5"/>
        <v>0</v>
      </c>
      <c r="R35" s="60">
        <f>SUM(Főlap!P51)</f>
        <v>0</v>
      </c>
      <c r="S35" s="46">
        <f t="shared" si="11"/>
      </c>
      <c r="T35" s="46">
        <f t="shared" si="6"/>
        <v>0</v>
      </c>
      <c r="U35" s="47">
        <f t="shared" si="7"/>
        <v>23.400000000000002</v>
      </c>
      <c r="V35" s="48">
        <f t="shared" si="8"/>
        <v>1</v>
      </c>
      <c r="W35" s="49">
        <f t="shared" si="9"/>
      </c>
      <c r="X35" s="47">
        <f t="shared" si="13"/>
        <v>23.400000000000002</v>
      </c>
      <c r="Y35" s="60">
        <f>SUM(Főlap!W51)</f>
        <v>0</v>
      </c>
      <c r="Z35" s="50">
        <f t="shared" si="12"/>
        <v>23.400000000000002</v>
      </c>
      <c r="AA35" s="51">
        <f>SUM(Főlap!AC51)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SUM(Főlap!F52)</f>
        <v>1</v>
      </c>
      <c r="F36" s="37">
        <f>SUM(Főlap!G52)</f>
        <v>0</v>
      </c>
      <c r="G36" s="37">
        <f>SUM(Főlap!H52)</f>
        <v>0</v>
      </c>
      <c r="H36" s="38" t="str">
        <f t="shared" si="0"/>
        <v>gyalogos</v>
      </c>
      <c r="I36" s="39">
        <f t="shared" si="10"/>
      </c>
      <c r="J36" s="40">
        <f t="shared" si="1"/>
      </c>
      <c r="K36" s="59">
        <f>SUM(Főlap!K52)</f>
        <v>14</v>
      </c>
      <c r="L36" s="112">
        <f t="shared" si="2"/>
        <v>1.5</v>
      </c>
      <c r="M36" s="42">
        <f t="shared" si="3"/>
        <v>1</v>
      </c>
      <c r="N36" s="60">
        <f>SUM(Főlap!N52)</f>
        <v>500</v>
      </c>
      <c r="O36" s="61">
        <f>SUM(Főlap!O52)</f>
        <v>0</v>
      </c>
      <c r="P36" s="45">
        <f t="shared" si="4"/>
        <v>2</v>
      </c>
      <c r="Q36" s="45">
        <f t="shared" si="5"/>
        <v>0</v>
      </c>
      <c r="R36" s="60">
        <f>SUM(Főlap!P52)</f>
        <v>0</v>
      </c>
      <c r="S36" s="46">
        <f t="shared" si="11"/>
      </c>
      <c r="T36" s="46">
        <f t="shared" si="6"/>
        <v>0</v>
      </c>
      <c r="U36" s="47">
        <f t="shared" si="7"/>
        <v>31</v>
      </c>
      <c r="V36" s="48">
        <f t="shared" si="8"/>
        <v>1</v>
      </c>
      <c r="W36" s="49">
        <f t="shared" si="9"/>
      </c>
      <c r="X36" s="47">
        <f t="shared" si="13"/>
        <v>31</v>
      </c>
      <c r="Y36" s="60">
        <f>SUM(Főlap!W52)</f>
        <v>0</v>
      </c>
      <c r="Z36" s="50">
        <f t="shared" si="12"/>
        <v>31</v>
      </c>
      <c r="AA36" s="51">
        <f>SUM(Főlap!AC52)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SUM(Főlap!F53)</f>
        <v>7</v>
      </c>
      <c r="F37" s="37">
        <f>SUM(Főlap!G53)</f>
        <v>1</v>
      </c>
      <c r="G37" s="37">
        <f>SUM(Főlap!H53)</f>
        <v>0</v>
      </c>
      <c r="H37" s="38" t="str">
        <f t="shared" si="0"/>
        <v>egyéb</v>
      </c>
      <c r="I37" s="39">
        <f t="shared" si="10"/>
      </c>
      <c r="J37" s="40" t="str">
        <f t="shared" si="1"/>
        <v>kulturális</v>
      </c>
      <c r="K37" s="59">
        <f>SUM(Főlap!K53)</f>
        <v>0</v>
      </c>
      <c r="L37" s="112">
        <f t="shared" si="2"/>
        <v>0</v>
      </c>
      <c r="M37" s="42">
        <f t="shared" si="3"/>
        <v>1</v>
      </c>
      <c r="N37" s="60">
        <f>SUM(Főlap!N53)</f>
        <v>0</v>
      </c>
      <c r="O37" s="61">
        <f>SUM(Főlap!O53)</f>
        <v>0</v>
      </c>
      <c r="P37" s="45">
        <f t="shared" si="4"/>
        <v>0</v>
      </c>
      <c r="Q37" s="45">
        <f t="shared" si="5"/>
        <v>0</v>
      </c>
      <c r="R37" s="60">
        <f>SUM(Főlap!P53)</f>
        <v>3</v>
      </c>
      <c r="S37" s="46">
        <f t="shared" si="11"/>
      </c>
      <c r="T37" s="46">
        <f t="shared" si="6"/>
        <v>0</v>
      </c>
      <c r="U37" s="47">
        <f t="shared" si="7"/>
        <v>6</v>
      </c>
      <c r="V37" s="48">
        <f t="shared" si="8"/>
        <v>1</v>
      </c>
      <c r="W37" s="49">
        <f t="shared" si="9"/>
      </c>
      <c r="X37" s="47">
        <f t="shared" si="13"/>
        <v>6</v>
      </c>
      <c r="Y37" s="60">
        <f>SUM(Főlap!W53)</f>
        <v>0</v>
      </c>
      <c r="Z37" s="50">
        <f t="shared" si="12"/>
        <v>6</v>
      </c>
      <c r="AA37" s="51">
        <f>SUM(Főlap!AC53)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SUM(Főlap!F54)</f>
        <v>1</v>
      </c>
      <c r="F38" s="37">
        <f>SUM(Főlap!G54)</f>
        <v>0</v>
      </c>
      <c r="G38" s="37">
        <f>SUM(Főlap!H54)</f>
        <v>0</v>
      </c>
      <c r="H38" s="38" t="str">
        <f t="shared" si="0"/>
        <v>gyalogos</v>
      </c>
      <c r="I38" s="39">
        <f t="shared" si="10"/>
      </c>
      <c r="J38" s="40">
        <f t="shared" si="1"/>
      </c>
      <c r="K38" s="59">
        <f>SUM(Főlap!K54)</f>
        <v>16</v>
      </c>
      <c r="L38" s="112">
        <f t="shared" si="2"/>
        <v>1.5</v>
      </c>
      <c r="M38" s="42">
        <f t="shared" si="3"/>
        <v>1</v>
      </c>
      <c r="N38" s="60">
        <f>SUM(Főlap!N54)</f>
        <v>560</v>
      </c>
      <c r="O38" s="61">
        <f>SUM(Főlap!O54)</f>
        <v>0</v>
      </c>
      <c r="P38" s="45">
        <f t="shared" si="4"/>
        <v>2</v>
      </c>
      <c r="Q38" s="45">
        <f t="shared" si="5"/>
        <v>0</v>
      </c>
      <c r="R38" s="60">
        <f>SUM(Főlap!P54)</f>
        <v>0</v>
      </c>
      <c r="S38" s="46">
        <f t="shared" si="11"/>
      </c>
      <c r="T38" s="46">
        <f t="shared" si="6"/>
        <v>0</v>
      </c>
      <c r="U38" s="47">
        <f t="shared" si="7"/>
        <v>35.2</v>
      </c>
      <c r="V38" s="48">
        <f t="shared" si="8"/>
        <v>1</v>
      </c>
      <c r="W38" s="49">
        <f t="shared" si="9"/>
      </c>
      <c r="X38" s="47">
        <f t="shared" si="13"/>
        <v>35.2</v>
      </c>
      <c r="Y38" s="60">
        <f>SUM(Főlap!W54)</f>
        <v>0</v>
      </c>
      <c r="Z38" s="50">
        <f t="shared" si="12"/>
        <v>35.2</v>
      </c>
      <c r="AA38" s="51">
        <f>SUM(Főlap!AC54)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SUM(Főlap!F55)</f>
        <v>1</v>
      </c>
      <c r="F39" s="37">
        <f>SUM(Főlap!G55)</f>
        <v>0</v>
      </c>
      <c r="G39" s="37">
        <f>SUM(Főlap!H55)</f>
        <v>0</v>
      </c>
      <c r="H39" s="38" t="str">
        <f t="shared" si="0"/>
        <v>gyalogos</v>
      </c>
      <c r="I39" s="39">
        <f t="shared" si="10"/>
      </c>
      <c r="J39" s="40">
        <f t="shared" si="1"/>
      </c>
      <c r="K39" s="59">
        <f>SUM(Főlap!K55)</f>
        <v>20</v>
      </c>
      <c r="L39" s="112">
        <f t="shared" si="2"/>
        <v>1.5</v>
      </c>
      <c r="M39" s="42">
        <f t="shared" si="3"/>
        <v>1</v>
      </c>
      <c r="N39" s="60">
        <f>SUM(Főlap!N55)</f>
        <v>750</v>
      </c>
      <c r="O39" s="61">
        <f>SUM(Főlap!O55)</f>
        <v>0</v>
      </c>
      <c r="P39" s="45">
        <f t="shared" si="4"/>
        <v>2</v>
      </c>
      <c r="Q39" s="45">
        <f t="shared" si="5"/>
        <v>0</v>
      </c>
      <c r="R39" s="60">
        <f>SUM(Főlap!P55)</f>
        <v>0</v>
      </c>
      <c r="S39" s="46">
        <f t="shared" si="11"/>
      </c>
      <c r="T39" s="46">
        <f t="shared" si="6"/>
        <v>0</v>
      </c>
      <c r="U39" s="47">
        <f t="shared" si="7"/>
        <v>45</v>
      </c>
      <c r="V39" s="48">
        <f t="shared" si="8"/>
        <v>1</v>
      </c>
      <c r="W39" s="49">
        <f t="shared" si="9"/>
      </c>
      <c r="X39" s="47">
        <f t="shared" si="13"/>
        <v>45</v>
      </c>
      <c r="Y39" s="60">
        <f>SUM(Főlap!W55)</f>
        <v>0</v>
      </c>
      <c r="Z39" s="50">
        <f t="shared" si="12"/>
        <v>45</v>
      </c>
      <c r="AA39" s="51">
        <f>SUM(Főlap!AC55)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SUM(Főlap!F56)</f>
        <v>1</v>
      </c>
      <c r="F40" s="37">
        <f>SUM(Főlap!G56)</f>
        <v>0</v>
      </c>
      <c r="G40" s="37">
        <f>SUM(Főlap!H56)</f>
        <v>1</v>
      </c>
      <c r="H40" s="38" t="str">
        <f t="shared" si="0"/>
        <v>gyalogos</v>
      </c>
      <c r="I40" s="39">
        <f t="shared" si="10"/>
      </c>
      <c r="J40" s="40" t="str">
        <f t="shared" si="1"/>
        <v>téli</v>
      </c>
      <c r="K40" s="59">
        <f>SUM(Főlap!K56)</f>
        <v>15</v>
      </c>
      <c r="L40" s="112">
        <f t="shared" si="2"/>
        <v>1.5</v>
      </c>
      <c r="M40" s="42">
        <f t="shared" si="3"/>
        <v>1</v>
      </c>
      <c r="N40" s="60">
        <f>SUM(Főlap!N56)</f>
        <v>400</v>
      </c>
      <c r="O40" s="61">
        <f>SUM(Főlap!O56)</f>
        <v>0</v>
      </c>
      <c r="P40" s="45">
        <f t="shared" si="4"/>
        <v>2</v>
      </c>
      <c r="Q40" s="45">
        <f t="shared" si="5"/>
        <v>0</v>
      </c>
      <c r="R40" s="60">
        <f>SUM(Főlap!P56)</f>
        <v>0</v>
      </c>
      <c r="S40" s="46">
        <f t="shared" si="11"/>
      </c>
      <c r="T40" s="46">
        <f t="shared" si="6"/>
        <v>0</v>
      </c>
      <c r="U40" s="47">
        <f t="shared" si="7"/>
        <v>30.5</v>
      </c>
      <c r="V40" s="48">
        <f t="shared" si="8"/>
        <v>1.1</v>
      </c>
      <c r="W40" s="49">
        <f t="shared" si="9"/>
      </c>
      <c r="X40" s="47">
        <f t="shared" si="13"/>
        <v>33.550000000000004</v>
      </c>
      <c r="Y40" s="60">
        <f>SUM(Főlap!W56)</f>
        <v>0</v>
      </c>
      <c r="Z40" s="50">
        <f t="shared" si="12"/>
        <v>33.550000000000004</v>
      </c>
      <c r="AA40" s="51">
        <f>SUM(Főlap!AC56)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SUM(Főlap!F57)</f>
        <v>1</v>
      </c>
      <c r="F41" s="37">
        <f>SUM(Főlap!G57)</f>
        <v>0</v>
      </c>
      <c r="G41" s="37">
        <f>SUM(Főlap!H57)</f>
        <v>0</v>
      </c>
      <c r="H41" s="38" t="str">
        <f t="shared" si="0"/>
        <v>gyalogos</v>
      </c>
      <c r="I41" s="39">
        <f t="shared" si="10"/>
      </c>
      <c r="J41" s="40">
        <f t="shared" si="1"/>
      </c>
      <c r="K41" s="59">
        <f>SUM(Főlap!K57)</f>
        <v>6</v>
      </c>
      <c r="L41" s="112">
        <f t="shared" si="2"/>
        <v>1.5</v>
      </c>
      <c r="M41" s="42">
        <f t="shared" si="3"/>
        <v>1</v>
      </c>
      <c r="N41" s="60">
        <f>SUM(Főlap!N57)</f>
        <v>0</v>
      </c>
      <c r="O41" s="61">
        <f>SUM(Főlap!O57)</f>
        <v>0</v>
      </c>
      <c r="P41" s="45">
        <f t="shared" si="4"/>
        <v>2</v>
      </c>
      <c r="Q41" s="45">
        <f t="shared" si="5"/>
        <v>0</v>
      </c>
      <c r="R41" s="60">
        <f>SUM(Főlap!P57)</f>
        <v>0</v>
      </c>
      <c r="S41" s="46">
        <f t="shared" si="11"/>
      </c>
      <c r="T41" s="46">
        <f t="shared" si="6"/>
        <v>0</v>
      </c>
      <c r="U41" s="47">
        <f t="shared" si="7"/>
        <v>9</v>
      </c>
      <c r="V41" s="48">
        <f t="shared" si="8"/>
        <v>1</v>
      </c>
      <c r="W41" s="49">
        <f t="shared" si="9"/>
      </c>
      <c r="X41" s="47">
        <f t="shared" si="13"/>
        <v>9</v>
      </c>
      <c r="Y41" s="60">
        <f>SUM(Főlap!W57)</f>
        <v>0</v>
      </c>
      <c r="Z41" s="50">
        <f t="shared" si="12"/>
        <v>9</v>
      </c>
      <c r="AA41" s="51">
        <f>SUM(Főlap!AC57)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SUM(Főlap!F58)</f>
        <v>1</v>
      </c>
      <c r="F42" s="37">
        <f>SUM(Főlap!G58)</f>
        <v>0</v>
      </c>
      <c r="G42" s="37">
        <f>SUM(Főlap!H58)</f>
        <v>0</v>
      </c>
      <c r="H42" s="38" t="str">
        <f t="shared" si="0"/>
        <v>gyalogos</v>
      </c>
      <c r="I42" s="39">
        <f t="shared" si="10"/>
      </c>
      <c r="J42" s="40">
        <f t="shared" si="1"/>
      </c>
      <c r="K42" s="59">
        <f>SUM(Főlap!K58)</f>
        <v>19.8</v>
      </c>
      <c r="L42" s="112">
        <f t="shared" si="2"/>
        <v>1.5</v>
      </c>
      <c r="M42" s="42">
        <f t="shared" si="3"/>
        <v>1</v>
      </c>
      <c r="N42" s="60">
        <f>SUM(Főlap!N58)</f>
        <v>560</v>
      </c>
      <c r="O42" s="61">
        <f>SUM(Főlap!O58)</f>
        <v>0</v>
      </c>
      <c r="P42" s="45">
        <f t="shared" si="4"/>
        <v>2</v>
      </c>
      <c r="Q42" s="45">
        <f t="shared" si="5"/>
        <v>0</v>
      </c>
      <c r="R42" s="60">
        <f>SUM(Főlap!P58)</f>
        <v>0</v>
      </c>
      <c r="S42" s="46">
        <f t="shared" si="11"/>
      </c>
      <c r="T42" s="46">
        <f t="shared" si="6"/>
        <v>0</v>
      </c>
      <c r="U42" s="47">
        <f t="shared" si="7"/>
        <v>40.900000000000006</v>
      </c>
      <c r="V42" s="48">
        <f t="shared" si="8"/>
        <v>1</v>
      </c>
      <c r="W42" s="49">
        <f t="shared" si="9"/>
      </c>
      <c r="X42" s="47">
        <f t="shared" si="13"/>
        <v>40.900000000000006</v>
      </c>
      <c r="Y42" s="60">
        <f>SUM(Főlap!W58)</f>
        <v>0</v>
      </c>
      <c r="Z42" s="50">
        <f t="shared" si="12"/>
        <v>40.900000000000006</v>
      </c>
      <c r="AA42" s="51">
        <f>SUM(Főlap!AC58)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SUM(Főlap!F59)</f>
        <v>3</v>
      </c>
      <c r="F43" s="37">
        <f>SUM(Főlap!G59)</f>
        <v>1</v>
      </c>
      <c r="G43" s="37">
        <f>SUM(Főlap!H59)</f>
        <v>0</v>
      </c>
      <c r="H43" s="38" t="str">
        <f t="shared" si="0"/>
        <v>kerékpáros</v>
      </c>
      <c r="I43" s="39" t="str">
        <f t="shared" si="10"/>
        <v>országúti</v>
      </c>
      <c r="J43" s="40">
        <f t="shared" si="1"/>
      </c>
      <c r="K43" s="59">
        <f>SUM(Főlap!K59)</f>
        <v>120</v>
      </c>
      <c r="L43" s="112">
        <f t="shared" si="2"/>
        <v>0.5</v>
      </c>
      <c r="M43" s="42">
        <f t="shared" si="3"/>
        <v>1</v>
      </c>
      <c r="N43" s="60">
        <f>SUM(Főlap!N59)</f>
        <v>400</v>
      </c>
      <c r="O43" s="61">
        <f>SUM(Főlap!O59)</f>
        <v>0</v>
      </c>
      <c r="P43" s="45">
        <f t="shared" si="4"/>
        <v>2</v>
      </c>
      <c r="Q43" s="45">
        <f t="shared" si="5"/>
        <v>0</v>
      </c>
      <c r="R43" s="60">
        <f>SUM(Főlap!P59)</f>
        <v>0</v>
      </c>
      <c r="S43" s="46">
        <f t="shared" si="11"/>
      </c>
      <c r="T43" s="46">
        <f t="shared" si="6"/>
        <v>0</v>
      </c>
      <c r="U43" s="47">
        <f t="shared" si="7"/>
        <v>68</v>
      </c>
      <c r="V43" s="48">
        <f t="shared" si="8"/>
        <v>1</v>
      </c>
      <c r="W43" s="49">
        <f t="shared" si="9"/>
      </c>
      <c r="X43" s="47">
        <f t="shared" si="13"/>
        <v>68</v>
      </c>
      <c r="Y43" s="60">
        <f>SUM(Főlap!W59)</f>
        <v>0</v>
      </c>
      <c r="Z43" s="50">
        <f t="shared" si="12"/>
        <v>68</v>
      </c>
      <c r="AA43" s="51">
        <f>SUM(Főlap!AC59)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SUM(Főlap!F63)</f>
        <v>1</v>
      </c>
      <c r="F44" s="37">
        <f>SUM(Főlap!G63)</f>
        <v>1</v>
      </c>
      <c r="G44" s="37">
        <f>SUM(Főlap!H63)</f>
        <v>0</v>
      </c>
      <c r="H44" s="38" t="str">
        <f t="shared" si="0"/>
        <v>gyalogos</v>
      </c>
      <c r="I44" s="39" t="str">
        <f t="shared" si="10"/>
        <v>telj.túra</v>
      </c>
      <c r="J44" s="40">
        <f t="shared" si="1"/>
      </c>
      <c r="K44" s="59">
        <f>SUM(Főlap!K63)</f>
        <v>31.8</v>
      </c>
      <c r="L44" s="112">
        <f t="shared" si="2"/>
        <v>1.5</v>
      </c>
      <c r="M44" s="42">
        <f t="shared" si="3"/>
        <v>1</v>
      </c>
      <c r="N44" s="60">
        <f>SUM(Főlap!N63)</f>
        <v>889</v>
      </c>
      <c r="O44" s="61">
        <f>SUM(Főlap!O63)</f>
        <v>0</v>
      </c>
      <c r="P44" s="45">
        <f t="shared" si="4"/>
        <v>2</v>
      </c>
      <c r="Q44" s="45">
        <f t="shared" si="5"/>
        <v>0</v>
      </c>
      <c r="R44" s="60">
        <f>SUM(Főlap!P63)</f>
        <v>0</v>
      </c>
      <c r="S44" s="46">
        <f t="shared" si="11"/>
      </c>
      <c r="T44" s="46">
        <f t="shared" si="6"/>
        <v>0</v>
      </c>
      <c r="U44" s="47">
        <f t="shared" si="7"/>
        <v>65.48</v>
      </c>
      <c r="V44" s="48">
        <f t="shared" si="8"/>
      </c>
      <c r="W44" s="49">
        <f t="shared" si="9"/>
        <v>1.3</v>
      </c>
      <c r="X44" s="47">
        <f t="shared" si="13"/>
        <v>85.12400000000001</v>
      </c>
      <c r="Y44" s="60">
        <f>SUM(Főlap!W63)</f>
        <v>0</v>
      </c>
      <c r="Z44" s="50">
        <f t="shared" si="12"/>
        <v>85.12400000000001</v>
      </c>
      <c r="AA44" s="51">
        <f>SUM(Főlap!AC63)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SUM(Főlap!F66)</f>
        <v>1</v>
      </c>
      <c r="F45" s="37">
        <f>SUM(Főlap!G66)</f>
        <v>0</v>
      </c>
      <c r="G45" s="37">
        <f>SUM(Főlap!H66)</f>
        <v>0</v>
      </c>
      <c r="H45" s="38" t="str">
        <f t="shared" si="0"/>
        <v>gyalogos</v>
      </c>
      <c r="I45" s="39">
        <f t="shared" si="10"/>
      </c>
      <c r="J45" s="40">
        <f t="shared" si="1"/>
      </c>
      <c r="K45" s="59">
        <f>SUM(Főlap!K66)</f>
        <v>15</v>
      </c>
      <c r="L45" s="112">
        <f t="shared" si="2"/>
        <v>1.5</v>
      </c>
      <c r="M45" s="42">
        <f t="shared" si="3"/>
        <v>1</v>
      </c>
      <c r="N45" s="60">
        <f>SUM(Főlap!N66)</f>
        <v>450</v>
      </c>
      <c r="O45" s="61">
        <f>SUM(Főlap!O66)</f>
        <v>0</v>
      </c>
      <c r="P45" s="45">
        <f t="shared" si="4"/>
        <v>2</v>
      </c>
      <c r="Q45" s="45">
        <f t="shared" si="5"/>
        <v>0</v>
      </c>
      <c r="R45" s="60">
        <f>SUM(Főlap!P66)</f>
        <v>0</v>
      </c>
      <c r="S45" s="46">
        <f t="shared" si="11"/>
      </c>
      <c r="T45" s="46">
        <f t="shared" si="6"/>
        <v>0</v>
      </c>
      <c r="U45" s="47">
        <f t="shared" si="7"/>
        <v>31.5</v>
      </c>
      <c r="V45" s="48">
        <f t="shared" si="8"/>
        <v>1</v>
      </c>
      <c r="W45" s="49">
        <f t="shared" si="9"/>
      </c>
      <c r="X45" s="47">
        <f t="shared" si="13"/>
        <v>31.5</v>
      </c>
      <c r="Y45" s="60">
        <f>SUM(Főlap!W66)</f>
        <v>0</v>
      </c>
      <c r="Z45" s="50">
        <f t="shared" si="12"/>
        <v>31.5</v>
      </c>
      <c r="AA45" s="51">
        <f>SUM(Főlap!AC66)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SUM(Főlap!F75)</f>
        <v>1</v>
      </c>
      <c r="F46" s="37">
        <f>SUM(Főlap!G75)</f>
        <v>0</v>
      </c>
      <c r="G46" s="37">
        <f>SUM(Főlap!H75)</f>
        <v>0</v>
      </c>
      <c r="H46" s="38" t="str">
        <f t="shared" si="0"/>
        <v>gyalogos</v>
      </c>
      <c r="I46" s="39">
        <f t="shared" si="10"/>
      </c>
      <c r="J46" s="40">
        <f t="shared" si="1"/>
      </c>
      <c r="K46" s="59">
        <f>SUM(Főlap!K75)</f>
        <v>26</v>
      </c>
      <c r="L46" s="112">
        <f t="shared" si="2"/>
        <v>1.5</v>
      </c>
      <c r="M46" s="42">
        <f t="shared" si="3"/>
        <v>1</v>
      </c>
      <c r="N46" s="60">
        <f>SUM(Főlap!N75)</f>
        <v>870</v>
      </c>
      <c r="O46" s="61">
        <f>SUM(Főlap!O75)</f>
        <v>0</v>
      </c>
      <c r="P46" s="45">
        <f t="shared" si="4"/>
        <v>2</v>
      </c>
      <c r="Q46" s="45">
        <f t="shared" si="5"/>
        <v>0</v>
      </c>
      <c r="R46" s="60">
        <f>SUM(Főlap!P75)</f>
        <v>0</v>
      </c>
      <c r="S46" s="46">
        <f t="shared" si="11"/>
      </c>
      <c r="T46" s="46">
        <f t="shared" si="6"/>
        <v>0</v>
      </c>
      <c r="U46" s="47">
        <f t="shared" si="7"/>
        <v>56.400000000000006</v>
      </c>
      <c r="V46" s="48">
        <f t="shared" si="8"/>
        <v>1</v>
      </c>
      <c r="W46" s="49">
        <f t="shared" si="9"/>
      </c>
      <c r="X46" s="47">
        <f t="shared" si="13"/>
        <v>56.400000000000006</v>
      </c>
      <c r="Y46" s="60">
        <f>SUM(Főlap!W75)</f>
        <v>0</v>
      </c>
      <c r="Z46" s="50">
        <f t="shared" si="12"/>
        <v>56.400000000000006</v>
      </c>
      <c r="AA46" s="51">
        <f>SUM(Főlap!AC75)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SUM(Főlap!F76)</f>
        <v>1</v>
      </c>
      <c r="F47" s="37">
        <f>SUM(Főlap!G76)</f>
        <v>0</v>
      </c>
      <c r="G47" s="37">
        <f>SUM(Főlap!H76)</f>
        <v>0</v>
      </c>
      <c r="H47" s="38" t="str">
        <f t="shared" si="0"/>
        <v>gyalogos</v>
      </c>
      <c r="I47" s="39">
        <f t="shared" si="10"/>
      </c>
      <c r="J47" s="40">
        <f t="shared" si="1"/>
      </c>
      <c r="K47" s="59">
        <f>SUM(Főlap!K76)</f>
        <v>23</v>
      </c>
      <c r="L47" s="112">
        <f t="shared" si="2"/>
        <v>1.5</v>
      </c>
      <c r="M47" s="42">
        <f t="shared" si="3"/>
        <v>1</v>
      </c>
      <c r="N47" s="60">
        <f>SUM(Főlap!N76)</f>
        <v>1050</v>
      </c>
      <c r="O47" s="61">
        <f>SUM(Főlap!O76)</f>
        <v>0</v>
      </c>
      <c r="P47" s="45">
        <f t="shared" si="4"/>
        <v>2</v>
      </c>
      <c r="Q47" s="45">
        <f t="shared" si="5"/>
        <v>0</v>
      </c>
      <c r="R47" s="60">
        <f>SUM(Főlap!P76)</f>
        <v>0</v>
      </c>
      <c r="S47" s="46">
        <f t="shared" si="11"/>
      </c>
      <c r="T47" s="46">
        <f t="shared" si="6"/>
        <v>0</v>
      </c>
      <c r="U47" s="47">
        <f t="shared" si="7"/>
        <v>55.5</v>
      </c>
      <c r="V47" s="48">
        <f t="shared" si="8"/>
        <v>1</v>
      </c>
      <c r="W47" s="49">
        <f t="shared" si="9"/>
      </c>
      <c r="X47" s="47">
        <f t="shared" si="13"/>
        <v>55.5</v>
      </c>
      <c r="Y47" s="60">
        <f>SUM(Főlap!W76)</f>
        <v>0</v>
      </c>
      <c r="Z47" s="50">
        <f t="shared" si="12"/>
        <v>55.5</v>
      </c>
      <c r="AA47" s="51">
        <f>SUM(Főlap!AC76)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SUM(Főlap!F78)</f>
        <v>1</v>
      </c>
      <c r="F48" s="37">
        <f>SUM(Főlap!G78)</f>
        <v>0</v>
      </c>
      <c r="G48" s="37">
        <f>SUM(Főlap!H78)</f>
        <v>0</v>
      </c>
      <c r="H48" s="38" t="str">
        <f t="shared" si="0"/>
        <v>gyalogos</v>
      </c>
      <c r="I48" s="39">
        <f t="shared" si="10"/>
      </c>
      <c r="J48" s="40">
        <f t="shared" si="1"/>
      </c>
      <c r="K48" s="59">
        <f>SUM(Főlap!K78)</f>
        <v>21</v>
      </c>
      <c r="L48" s="112">
        <f t="shared" si="2"/>
        <v>1.5</v>
      </c>
      <c r="M48" s="42">
        <f t="shared" si="3"/>
        <v>1</v>
      </c>
      <c r="N48" s="60">
        <f>SUM(Főlap!N78)</f>
        <v>950</v>
      </c>
      <c r="O48" s="61">
        <f>SUM(Főlap!O78)</f>
        <v>0</v>
      </c>
      <c r="P48" s="45">
        <f t="shared" si="4"/>
        <v>2</v>
      </c>
      <c r="Q48" s="45">
        <f t="shared" si="5"/>
        <v>0</v>
      </c>
      <c r="R48" s="60">
        <f>SUM(Főlap!P78)</f>
        <v>0</v>
      </c>
      <c r="S48" s="46">
        <f t="shared" si="11"/>
      </c>
      <c r="T48" s="46">
        <f t="shared" si="6"/>
        <v>0</v>
      </c>
      <c r="U48" s="47">
        <f t="shared" si="7"/>
        <v>50.5</v>
      </c>
      <c r="V48" s="48">
        <f t="shared" si="8"/>
        <v>1</v>
      </c>
      <c r="W48" s="49">
        <f t="shared" si="9"/>
      </c>
      <c r="X48" s="47">
        <f t="shared" si="13"/>
        <v>50.5</v>
      </c>
      <c r="Y48" s="60">
        <f>SUM(Főlap!W78)</f>
        <v>0</v>
      </c>
      <c r="Z48" s="50">
        <f t="shared" si="12"/>
        <v>50.5</v>
      </c>
      <c r="AA48" s="51">
        <f>SUM(Főlap!AC78)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SUM(Főlap!F80)</f>
        <v>1</v>
      </c>
      <c r="F49" s="37">
        <f>SUM(Főlap!G80)</f>
        <v>0</v>
      </c>
      <c r="G49" s="37">
        <f>SUM(Főlap!H80)</f>
        <v>0</v>
      </c>
      <c r="H49" s="38" t="str">
        <f t="shared" si="0"/>
        <v>gyalogos</v>
      </c>
      <c r="I49" s="39">
        <f t="shared" si="10"/>
      </c>
      <c r="J49" s="40">
        <f t="shared" si="1"/>
      </c>
      <c r="K49" s="59">
        <f>SUM(Főlap!K80)</f>
        <v>19</v>
      </c>
      <c r="L49" s="112">
        <f t="shared" si="2"/>
        <v>1.5</v>
      </c>
      <c r="M49" s="42">
        <f t="shared" si="3"/>
        <v>1</v>
      </c>
      <c r="N49" s="60">
        <f>SUM(Főlap!N80)</f>
        <v>580</v>
      </c>
      <c r="O49" s="61">
        <f>SUM(Főlap!O80)</f>
        <v>0</v>
      </c>
      <c r="P49" s="45">
        <f t="shared" si="4"/>
        <v>2</v>
      </c>
      <c r="Q49" s="45">
        <f t="shared" si="5"/>
        <v>0</v>
      </c>
      <c r="R49" s="60">
        <f>SUM(Főlap!P80)</f>
        <v>0</v>
      </c>
      <c r="S49" s="46">
        <f t="shared" si="11"/>
      </c>
      <c r="T49" s="46">
        <f t="shared" si="6"/>
        <v>0</v>
      </c>
      <c r="U49" s="47">
        <f t="shared" si="7"/>
        <v>40.1</v>
      </c>
      <c r="V49" s="48">
        <f t="shared" si="8"/>
        <v>1</v>
      </c>
      <c r="W49" s="49">
        <f t="shared" si="9"/>
      </c>
      <c r="X49" s="47">
        <f t="shared" si="13"/>
        <v>40.1</v>
      </c>
      <c r="Y49" s="60">
        <f>SUM(Főlap!W80)</f>
        <v>0</v>
      </c>
      <c r="Z49" s="50">
        <f t="shared" si="12"/>
        <v>40.1</v>
      </c>
      <c r="AA49" s="51">
        <f>SUM(Főlap!AC80)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SUM(Főlap!F82)</f>
        <v>1</v>
      </c>
      <c r="F50" s="37">
        <f>SUM(Főlap!G82)</f>
        <v>0</v>
      </c>
      <c r="G50" s="37">
        <f>SUM(Főlap!H82)</f>
        <v>0</v>
      </c>
      <c r="H50" s="38" t="str">
        <f t="shared" si="0"/>
        <v>gyalogos</v>
      </c>
      <c r="I50" s="39">
        <f t="shared" si="10"/>
      </c>
      <c r="J50" s="40">
        <f t="shared" si="1"/>
      </c>
      <c r="K50" s="59">
        <f>SUM(Főlap!K82)</f>
        <v>20</v>
      </c>
      <c r="L50" s="112">
        <f t="shared" si="2"/>
        <v>1.5</v>
      </c>
      <c r="M50" s="42">
        <f t="shared" si="3"/>
        <v>1</v>
      </c>
      <c r="N50" s="60">
        <f>SUM(Főlap!N82)</f>
        <v>650</v>
      </c>
      <c r="O50" s="61">
        <f>SUM(Főlap!O82)</f>
        <v>0</v>
      </c>
      <c r="P50" s="45">
        <f t="shared" si="4"/>
        <v>2</v>
      </c>
      <c r="Q50" s="45">
        <f t="shared" si="5"/>
        <v>0</v>
      </c>
      <c r="R50" s="60">
        <f>SUM(Főlap!P82)</f>
        <v>0</v>
      </c>
      <c r="S50" s="46">
        <f t="shared" si="11"/>
      </c>
      <c r="T50" s="46">
        <f t="shared" si="6"/>
        <v>0</v>
      </c>
      <c r="U50" s="47">
        <f t="shared" si="7"/>
        <v>43</v>
      </c>
      <c r="V50" s="48">
        <f t="shared" si="8"/>
        <v>1</v>
      </c>
      <c r="W50" s="49">
        <f t="shared" si="9"/>
      </c>
      <c r="X50" s="47">
        <f t="shared" si="13"/>
        <v>43</v>
      </c>
      <c r="Y50" s="60">
        <f>SUM(Főlap!W82)</f>
        <v>0</v>
      </c>
      <c r="Z50" s="50">
        <f t="shared" si="12"/>
        <v>43</v>
      </c>
      <c r="AA50" s="51">
        <f>SUM(Főlap!AC82)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SUM(Főlap!F83)</f>
        <v>1</v>
      </c>
      <c r="F51" s="37">
        <f>SUM(Főlap!G83)</f>
        <v>0</v>
      </c>
      <c r="G51" s="37">
        <f>SUM(Főlap!H83)</f>
        <v>0</v>
      </c>
      <c r="H51" s="38" t="str">
        <f t="shared" si="0"/>
        <v>gyalogos</v>
      </c>
      <c r="I51" s="39">
        <f t="shared" si="10"/>
      </c>
      <c r="J51" s="40">
        <f t="shared" si="1"/>
      </c>
      <c r="K51" s="59">
        <f>SUM(Főlap!K83)</f>
        <v>26</v>
      </c>
      <c r="L51" s="112">
        <f t="shared" si="2"/>
        <v>1.5</v>
      </c>
      <c r="M51" s="42">
        <f t="shared" si="3"/>
        <v>1</v>
      </c>
      <c r="N51" s="60">
        <f>SUM(Főlap!N83)</f>
        <v>400</v>
      </c>
      <c r="O51" s="61">
        <f>SUM(Főlap!O83)</f>
        <v>0</v>
      </c>
      <c r="P51" s="45">
        <f t="shared" si="4"/>
        <v>2</v>
      </c>
      <c r="Q51" s="45">
        <f t="shared" si="5"/>
        <v>0</v>
      </c>
      <c r="R51" s="60">
        <f>SUM(Főlap!P83)</f>
        <v>0</v>
      </c>
      <c r="S51" s="46">
        <f t="shared" si="11"/>
      </c>
      <c r="T51" s="46">
        <f t="shared" si="6"/>
        <v>0</v>
      </c>
      <c r="U51" s="47">
        <f t="shared" si="7"/>
        <v>47</v>
      </c>
      <c r="V51" s="48">
        <f t="shared" si="8"/>
        <v>1</v>
      </c>
      <c r="W51" s="49">
        <f t="shared" si="9"/>
      </c>
      <c r="X51" s="47">
        <f t="shared" si="13"/>
        <v>47</v>
      </c>
      <c r="Y51" s="60">
        <f>SUM(Főlap!W83)</f>
        <v>4</v>
      </c>
      <c r="Z51" s="50">
        <f t="shared" si="12"/>
        <v>51</v>
      </c>
      <c r="AA51" s="51">
        <f>SUM(Főlap!AC83)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SUM(Főlap!F84)</f>
        <v>3</v>
      </c>
      <c r="F52" s="37">
        <f>SUM(Főlap!G84)</f>
        <v>1</v>
      </c>
      <c r="G52" s="37">
        <f>SUM(Főlap!H84)</f>
        <v>0</v>
      </c>
      <c r="H52" s="38" t="str">
        <f t="shared" si="0"/>
        <v>kerékpáros</v>
      </c>
      <c r="I52" s="39" t="str">
        <f t="shared" si="10"/>
        <v>országúti</v>
      </c>
      <c r="J52" s="40">
        <f t="shared" si="1"/>
      </c>
      <c r="K52" s="59">
        <f>SUM(Főlap!K84)</f>
        <v>54</v>
      </c>
      <c r="L52" s="112">
        <f t="shared" si="2"/>
        <v>0.5</v>
      </c>
      <c r="M52" s="42">
        <f t="shared" si="3"/>
        <v>1</v>
      </c>
      <c r="N52" s="60">
        <f>SUM(Főlap!N84)</f>
        <v>100</v>
      </c>
      <c r="O52" s="61">
        <f>SUM(Főlap!O84)</f>
        <v>0</v>
      </c>
      <c r="P52" s="45">
        <f t="shared" si="4"/>
        <v>2</v>
      </c>
      <c r="Q52" s="45">
        <f t="shared" si="5"/>
        <v>0</v>
      </c>
      <c r="R52" s="60">
        <f>SUM(Főlap!P84)</f>
        <v>0</v>
      </c>
      <c r="S52" s="46">
        <f t="shared" si="11"/>
      </c>
      <c r="T52" s="46">
        <f t="shared" si="6"/>
        <v>0</v>
      </c>
      <c r="U52" s="47">
        <f t="shared" si="7"/>
        <v>29</v>
      </c>
      <c r="V52" s="48">
        <f t="shared" si="8"/>
        <v>1</v>
      </c>
      <c r="W52" s="49">
        <f t="shared" si="9"/>
      </c>
      <c r="X52" s="47">
        <f t="shared" si="13"/>
        <v>29</v>
      </c>
      <c r="Y52" s="60">
        <f>SUM(Főlap!W84)</f>
        <v>0</v>
      </c>
      <c r="Z52" s="50">
        <f t="shared" si="12"/>
        <v>29</v>
      </c>
      <c r="AA52" s="51">
        <f>SUM(Főlap!AC84)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SUM(Főlap!F85)</f>
        <v>1</v>
      </c>
      <c r="F53" s="37">
        <f>SUM(Főlap!G85)</f>
        <v>0</v>
      </c>
      <c r="G53" s="37">
        <f>SUM(Főlap!H85)</f>
        <v>0</v>
      </c>
      <c r="H53" s="38" t="str">
        <f t="shared" si="0"/>
        <v>gyalogos</v>
      </c>
      <c r="I53" s="39">
        <f t="shared" si="10"/>
      </c>
      <c r="J53" s="40">
        <f t="shared" si="1"/>
      </c>
      <c r="K53" s="59">
        <f>SUM(Főlap!K85)</f>
        <v>15</v>
      </c>
      <c r="L53" s="112">
        <f t="shared" si="2"/>
        <v>1.5</v>
      </c>
      <c r="M53" s="42">
        <f t="shared" si="3"/>
        <v>1</v>
      </c>
      <c r="N53" s="60">
        <f>SUM(Főlap!N85)</f>
        <v>550</v>
      </c>
      <c r="O53" s="61">
        <f>SUM(Főlap!O85)</f>
        <v>0</v>
      </c>
      <c r="P53" s="45">
        <f t="shared" si="4"/>
        <v>2</v>
      </c>
      <c r="Q53" s="45">
        <f t="shared" si="5"/>
        <v>0</v>
      </c>
      <c r="R53" s="60">
        <f>SUM(Főlap!P85)</f>
        <v>0</v>
      </c>
      <c r="S53" s="46">
        <f t="shared" si="11"/>
      </c>
      <c r="T53" s="46">
        <f t="shared" si="6"/>
        <v>0</v>
      </c>
      <c r="U53" s="47">
        <f t="shared" si="7"/>
        <v>33.5</v>
      </c>
      <c r="V53" s="48">
        <f t="shared" si="8"/>
        <v>1</v>
      </c>
      <c r="W53" s="49">
        <f t="shared" si="9"/>
      </c>
      <c r="X53" s="47">
        <f t="shared" si="13"/>
        <v>33.5</v>
      </c>
      <c r="Y53" s="60">
        <f>SUM(Főlap!W85)</f>
        <v>0</v>
      </c>
      <c r="Z53" s="50">
        <f t="shared" si="12"/>
        <v>33.5</v>
      </c>
      <c r="AA53" s="51">
        <f>SUM(Főlap!AC85)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SUM(Főlap!F86)</f>
        <v>1</v>
      </c>
      <c r="F54" s="37">
        <f>SUM(Főlap!G86)</f>
        <v>1</v>
      </c>
      <c r="G54" s="37">
        <f>SUM(Főlap!H86)</f>
        <v>0</v>
      </c>
      <c r="H54" s="38" t="str">
        <f t="shared" si="0"/>
        <v>gyalogos</v>
      </c>
      <c r="I54" s="39" t="str">
        <f t="shared" si="10"/>
        <v>telj.túra</v>
      </c>
      <c r="J54" s="40">
        <f t="shared" si="1"/>
      </c>
      <c r="K54" s="59">
        <f>SUM(Főlap!K86)</f>
        <v>35.5</v>
      </c>
      <c r="L54" s="112">
        <f t="shared" si="2"/>
        <v>1.5</v>
      </c>
      <c r="M54" s="42">
        <f t="shared" si="3"/>
        <v>1</v>
      </c>
      <c r="N54" s="60">
        <f>SUM(Főlap!N86)</f>
        <v>1035</v>
      </c>
      <c r="O54" s="61">
        <f>SUM(Főlap!O86)</f>
        <v>0</v>
      </c>
      <c r="P54" s="45">
        <f t="shared" si="4"/>
        <v>2</v>
      </c>
      <c r="Q54" s="45">
        <f t="shared" si="5"/>
        <v>0</v>
      </c>
      <c r="R54" s="60">
        <f>SUM(Főlap!P86)</f>
        <v>0</v>
      </c>
      <c r="S54" s="46">
        <f t="shared" si="11"/>
      </c>
      <c r="T54" s="46">
        <f t="shared" si="6"/>
        <v>0</v>
      </c>
      <c r="U54" s="47">
        <f t="shared" si="7"/>
        <v>73.95</v>
      </c>
      <c r="V54" s="48">
        <f t="shared" si="8"/>
      </c>
      <c r="W54" s="49">
        <f t="shared" si="9"/>
        <v>1.3</v>
      </c>
      <c r="X54" s="47">
        <f t="shared" si="13"/>
        <v>96.135</v>
      </c>
      <c r="Y54" s="60">
        <f>SUM(Főlap!W86)</f>
        <v>0</v>
      </c>
      <c r="Z54" s="50">
        <f t="shared" si="12"/>
        <v>96.135</v>
      </c>
      <c r="AA54" s="51">
        <f>SUM(Főlap!AC86)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SUM(Főlap!F88)</f>
        <v>1</v>
      </c>
      <c r="F55" s="37">
        <f>SUM(Főlap!G88)</f>
        <v>0</v>
      </c>
      <c r="G55" s="37">
        <f>SUM(Főlap!H88)</f>
        <v>0</v>
      </c>
      <c r="H55" s="38" t="str">
        <f t="shared" si="0"/>
        <v>gyalogos</v>
      </c>
      <c r="I55" s="39">
        <f t="shared" si="10"/>
      </c>
      <c r="J55" s="40">
        <f t="shared" si="1"/>
      </c>
      <c r="K55" s="59">
        <f>SUM(Főlap!K88)</f>
        <v>23</v>
      </c>
      <c r="L55" s="112">
        <f t="shared" si="2"/>
        <v>1.5</v>
      </c>
      <c r="M55" s="42">
        <f t="shared" si="3"/>
        <v>1</v>
      </c>
      <c r="N55" s="60">
        <f>SUM(Főlap!N88)</f>
        <v>720</v>
      </c>
      <c r="O55" s="61">
        <f>SUM(Főlap!O88)</f>
        <v>0</v>
      </c>
      <c r="P55" s="45">
        <f t="shared" si="4"/>
        <v>2</v>
      </c>
      <c r="Q55" s="45">
        <f t="shared" si="5"/>
        <v>0</v>
      </c>
      <c r="R55" s="60">
        <f>SUM(Főlap!P88)</f>
        <v>0</v>
      </c>
      <c r="S55" s="46">
        <f t="shared" si="11"/>
      </c>
      <c r="T55" s="46">
        <f t="shared" si="6"/>
        <v>0</v>
      </c>
      <c r="U55" s="47">
        <f t="shared" si="7"/>
        <v>48.9</v>
      </c>
      <c r="V55" s="48">
        <f t="shared" si="8"/>
        <v>1</v>
      </c>
      <c r="W55" s="49">
        <f t="shared" si="9"/>
      </c>
      <c r="X55" s="47">
        <f t="shared" si="13"/>
        <v>48.9</v>
      </c>
      <c r="Y55" s="60">
        <f>SUM(Főlap!W88)</f>
        <v>0</v>
      </c>
      <c r="Z55" s="50">
        <f t="shared" si="12"/>
        <v>48.9</v>
      </c>
      <c r="AA55" s="51">
        <f>SUM(Főlap!AC88)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SUM(Főlap!F123)</f>
        <v>1</v>
      </c>
      <c r="F56" s="37">
        <f>SUM(Főlap!G123)</f>
        <v>0</v>
      </c>
      <c r="G56" s="37">
        <f>SUM(Főlap!H123)</f>
        <v>0</v>
      </c>
      <c r="H56" s="38" t="str">
        <f t="shared" si="0"/>
        <v>gyalogos</v>
      </c>
      <c r="I56" s="39">
        <f t="shared" si="10"/>
      </c>
      <c r="J56" s="40">
        <f t="shared" si="1"/>
      </c>
      <c r="K56" s="59">
        <f>SUM(Főlap!K123)</f>
        <v>13</v>
      </c>
      <c r="L56" s="112">
        <f t="shared" si="2"/>
        <v>1.5</v>
      </c>
      <c r="M56" s="42">
        <f t="shared" si="3"/>
        <v>1</v>
      </c>
      <c r="N56" s="60">
        <f>SUM(Főlap!N123)</f>
        <v>410</v>
      </c>
      <c r="O56" s="61">
        <f>SUM(Főlap!O123)</f>
        <v>0</v>
      </c>
      <c r="P56" s="45">
        <f t="shared" si="4"/>
        <v>2</v>
      </c>
      <c r="Q56" s="45">
        <f t="shared" si="5"/>
        <v>0</v>
      </c>
      <c r="R56" s="60">
        <f>SUM(Főlap!P123)</f>
        <v>0</v>
      </c>
      <c r="S56" s="46">
        <f t="shared" si="11"/>
      </c>
      <c r="T56" s="46">
        <f t="shared" si="6"/>
        <v>0</v>
      </c>
      <c r="U56" s="47">
        <f t="shared" si="7"/>
        <v>27.7</v>
      </c>
      <c r="V56" s="48">
        <f t="shared" si="8"/>
        <v>1</v>
      </c>
      <c r="W56" s="49">
        <f t="shared" si="9"/>
      </c>
      <c r="X56" s="47">
        <f t="shared" si="13"/>
        <v>27.7</v>
      </c>
      <c r="Y56" s="60">
        <f>SUM(Főlap!W123)</f>
        <v>0</v>
      </c>
      <c r="Z56" s="50">
        <f t="shared" si="12"/>
        <v>27.7</v>
      </c>
      <c r="AA56" s="51">
        <f>SUM(Főlap!AC123)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SUM(Főlap!F224)</f>
        <v>7</v>
      </c>
      <c r="F57" s="37">
        <f>SUM(Főlap!G224)</f>
        <v>1</v>
      </c>
      <c r="G57" s="37">
        <f>SUM(Főlap!H224)</f>
        <v>0</v>
      </c>
      <c r="H57" s="38" t="str">
        <f t="shared" si="0"/>
        <v>egyéb</v>
      </c>
      <c r="I57" s="39">
        <f t="shared" si="10"/>
      </c>
      <c r="J57" s="40" t="str">
        <f t="shared" si="1"/>
        <v>kulturális</v>
      </c>
      <c r="K57" s="59">
        <f>SUM(Főlap!K224)</f>
        <v>0</v>
      </c>
      <c r="L57" s="112">
        <f t="shared" si="2"/>
        <v>0</v>
      </c>
      <c r="M57" s="42">
        <f t="shared" si="3"/>
        <v>1</v>
      </c>
      <c r="N57" s="60">
        <f>SUM(Főlap!N224)</f>
        <v>0</v>
      </c>
      <c r="O57" s="61">
        <f>SUM(Főlap!O224)</f>
        <v>0</v>
      </c>
      <c r="P57" s="45">
        <f t="shared" si="4"/>
        <v>0</v>
      </c>
      <c r="Q57" s="45">
        <f t="shared" si="5"/>
        <v>0</v>
      </c>
      <c r="R57" s="60">
        <f>SUM(Főlap!P224)</f>
        <v>3</v>
      </c>
      <c r="S57" s="46">
        <f t="shared" si="11"/>
      </c>
      <c r="T57" s="46">
        <f t="shared" si="6"/>
        <v>0</v>
      </c>
      <c r="U57" s="47">
        <f t="shared" si="7"/>
        <v>6</v>
      </c>
      <c r="V57" s="48">
        <f t="shared" si="8"/>
        <v>1</v>
      </c>
      <c r="W57" s="49">
        <f t="shared" si="9"/>
      </c>
      <c r="X57" s="47">
        <f t="shared" si="13"/>
        <v>6</v>
      </c>
      <c r="Y57" s="60">
        <f>SUM(Főlap!W224)</f>
        <v>0</v>
      </c>
      <c r="Z57" s="50">
        <f t="shared" si="12"/>
        <v>6</v>
      </c>
      <c r="AA57" s="51">
        <f>SUM(Főlap!AC224)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SUM(Főlap!F257)</f>
        <v>1</v>
      </c>
      <c r="F58" s="37">
        <f>SUM(Főlap!G257)</f>
        <v>0</v>
      </c>
      <c r="G58" s="37">
        <f>SUM(Főlap!H257)</f>
        <v>1</v>
      </c>
      <c r="H58" s="38" t="str">
        <f t="shared" si="0"/>
        <v>gyalogos</v>
      </c>
      <c r="I58" s="39">
        <f t="shared" si="10"/>
      </c>
      <c r="J58" s="40" t="str">
        <f t="shared" si="1"/>
        <v>téli</v>
      </c>
      <c r="K58" s="59">
        <f>SUM(Főlap!K257)</f>
        <v>18</v>
      </c>
      <c r="L58" s="112">
        <f t="shared" si="2"/>
        <v>1.5</v>
      </c>
      <c r="M58" s="42">
        <f t="shared" si="3"/>
        <v>1</v>
      </c>
      <c r="N58" s="60">
        <f>SUM(Főlap!N257)</f>
        <v>558</v>
      </c>
      <c r="O58" s="61">
        <f>SUM(Főlap!O257)</f>
        <v>0</v>
      </c>
      <c r="P58" s="45">
        <f t="shared" si="4"/>
        <v>2</v>
      </c>
      <c r="Q58" s="45">
        <f t="shared" si="5"/>
        <v>0</v>
      </c>
      <c r="R58" s="60">
        <f>SUM(Főlap!P257)</f>
        <v>0</v>
      </c>
      <c r="S58" s="46">
        <f t="shared" si="11"/>
      </c>
      <c r="T58" s="46">
        <f t="shared" si="6"/>
        <v>0</v>
      </c>
      <c r="U58" s="47">
        <f t="shared" si="7"/>
        <v>38.16</v>
      </c>
      <c r="V58" s="48">
        <f t="shared" si="8"/>
        <v>1.1</v>
      </c>
      <c r="W58" s="49">
        <f t="shared" si="9"/>
      </c>
      <c r="X58" s="47">
        <f t="shared" si="13"/>
        <v>41.976</v>
      </c>
      <c r="Y58" s="60">
        <f>SUM(Főlap!W257)</f>
        <v>0</v>
      </c>
      <c r="Z58" s="50">
        <f t="shared" si="12"/>
        <v>41.976</v>
      </c>
      <c r="AA58" s="51">
        <f>SUM(Főlap!AC257)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5.75" thickBot="1">
      <c r="A59" s="63"/>
      <c r="B59" s="64"/>
      <c r="C59" s="65"/>
      <c r="D59" s="66"/>
      <c r="E59" s="37" t="e">
        <f>SUM(Főlap!#REF!)</f>
        <v>#REF!</v>
      </c>
      <c r="F59" s="37" t="e">
        <f>SUM(Főlap!#REF!)</f>
        <v>#REF!</v>
      </c>
      <c r="G59" s="37" t="e">
        <f>SUM(Főlap!#REF!)</f>
        <v>#REF!</v>
      </c>
      <c r="H59" s="38" t="e">
        <f t="shared" si="0"/>
        <v>#REF!</v>
      </c>
      <c r="I59" s="39" t="e">
        <f t="shared" si="10"/>
        <v>#REF!</v>
      </c>
      <c r="J59" s="67" t="e">
        <f t="shared" si="1"/>
        <v>#REF!</v>
      </c>
      <c r="K59" s="59" t="e">
        <f>SUM(Főlap!#REF!)</f>
        <v>#REF!</v>
      </c>
      <c r="L59" s="113" t="e">
        <f t="shared" si="2"/>
        <v>#REF!</v>
      </c>
      <c r="M59" s="68" t="e">
        <f t="shared" si="3"/>
        <v>#REF!</v>
      </c>
      <c r="N59" s="60" t="e">
        <f>SUM(Főlap!#REF!)</f>
        <v>#REF!</v>
      </c>
      <c r="O59" s="61" t="e">
        <f>SUM(Főlap!#REF!)</f>
        <v>#REF!</v>
      </c>
      <c r="P59" s="69" t="e">
        <f t="shared" si="4"/>
        <v>#REF!</v>
      </c>
      <c r="Q59" s="69" t="e">
        <f t="shared" si="5"/>
        <v>#REF!</v>
      </c>
      <c r="R59" s="60" t="e">
        <f>SUM(Főlap!#REF!)</f>
        <v>#REF!</v>
      </c>
      <c r="S59" s="70" t="e">
        <f t="shared" si="11"/>
        <v>#REF!</v>
      </c>
      <c r="T59" s="70" t="e">
        <f t="shared" si="6"/>
        <v>#REF!</v>
      </c>
      <c r="U59" s="71" t="e">
        <f t="shared" si="7"/>
        <v>#REF!</v>
      </c>
      <c r="V59" s="72" t="e">
        <f t="shared" si="8"/>
        <v>#REF!</v>
      </c>
      <c r="W59" s="73" t="e">
        <f t="shared" si="9"/>
        <v>#REF!</v>
      </c>
      <c r="X59" s="71" t="e">
        <f t="shared" si="13"/>
        <v>#REF!</v>
      </c>
      <c r="Y59" s="60" t="e">
        <f>SUM(Főlap!#REF!)</f>
        <v>#REF!</v>
      </c>
      <c r="Z59" s="74" t="e">
        <f t="shared" si="12"/>
        <v>#REF!</v>
      </c>
      <c r="AA59" s="51" t="e">
        <f>SUM(Főlap!#REF!)</f>
        <v>#REF!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ht="15.7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apa</cp:lastModifiedBy>
  <cp:lastPrinted>2006-01-13T20:19:59Z</cp:lastPrinted>
  <dcterms:created xsi:type="dcterms:W3CDTF">2005-11-10T18:08:58Z</dcterms:created>
  <dcterms:modified xsi:type="dcterms:W3CDTF">2014-04-27T07:10:07Z</dcterms:modified>
  <cp:category/>
  <cp:version/>
  <cp:contentType/>
  <cp:contentStatus/>
</cp:coreProperties>
</file>